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420" windowWidth="11175" windowHeight="5310"/>
  </bookViews>
  <sheets>
    <sheet name="Personnel (HW) " sheetId="1" r:id="rId1"/>
  </sheets>
  <calcPr calcId="145621" calcOnSave="0"/>
</workbook>
</file>

<file path=xl/calcChain.xml><?xml version="1.0" encoding="utf-8"?>
<calcChain xmlns="http://schemas.openxmlformats.org/spreadsheetml/2006/main">
  <c r="AQ28" i="1" l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O28" i="1"/>
  <c r="K28" i="1"/>
  <c r="G28" i="1"/>
  <c r="AU27" i="1"/>
  <c r="R27" i="1"/>
  <c r="N27" i="1"/>
  <c r="J27" i="1"/>
  <c r="AU24" i="1"/>
  <c r="R24" i="1"/>
  <c r="N24" i="1"/>
  <c r="J24" i="1"/>
  <c r="AU23" i="1"/>
  <c r="R23" i="1"/>
  <c r="N23" i="1"/>
  <c r="J23" i="1"/>
  <c r="AU19" i="1"/>
  <c r="R19" i="1"/>
  <c r="N19" i="1"/>
  <c r="J19" i="1"/>
  <c r="AU14" i="1"/>
  <c r="R14" i="1"/>
  <c r="N14" i="1"/>
  <c r="J14" i="1"/>
  <c r="AU12" i="1"/>
  <c r="R12" i="1"/>
  <c r="N12" i="1"/>
  <c r="J12" i="1"/>
  <c r="AU11" i="1"/>
  <c r="R11" i="1"/>
  <c r="N11" i="1"/>
  <c r="J11" i="1"/>
  <c r="AU10" i="1"/>
  <c r="R10" i="1"/>
  <c r="J10" i="1"/>
  <c r="AU9" i="1"/>
  <c r="AU8" i="1"/>
  <c r="AU7" i="1"/>
  <c r="R7" i="1"/>
  <c r="N7" i="1"/>
  <c r="J7" i="1"/>
  <c r="AU6" i="1"/>
  <c r="R6" i="1"/>
  <c r="N6" i="1"/>
  <c r="J6" i="1"/>
  <c r="AU5" i="1"/>
  <c r="R5" i="1"/>
  <c r="N5" i="1"/>
  <c r="J5" i="1"/>
  <c r="R4" i="1"/>
  <c r="N4" i="1"/>
  <c r="N28" i="1" s="1"/>
  <c r="J4" i="1"/>
  <c r="J28" i="1" s="1"/>
  <c r="R28" i="1" l="1"/>
</calcChain>
</file>

<file path=xl/sharedStrings.xml><?xml version="1.0" encoding="utf-8"?>
<sst xmlns="http://schemas.openxmlformats.org/spreadsheetml/2006/main" count="167" uniqueCount="41">
  <si>
    <t>NO</t>
  </si>
  <si>
    <t xml:space="preserve">PERSONNEL </t>
  </si>
  <si>
    <t>Work days (per week)</t>
  </si>
  <si>
    <t>WORK HOURS PER WEEK</t>
  </si>
  <si>
    <t>Hours spent offering C&amp;T service</t>
  </si>
  <si>
    <t>Work Hrs per Year</t>
  </si>
  <si>
    <t>Other duties</t>
  </si>
  <si>
    <t>Salary per month</t>
  </si>
  <si>
    <t>Benefits and allowances</t>
  </si>
  <si>
    <t>Remuneration Total</t>
  </si>
  <si>
    <t>All in Prog</t>
  </si>
  <si>
    <t>Adult C&amp;T Only</t>
  </si>
  <si>
    <t>Adult C&amp;T Remuneration</t>
  </si>
  <si>
    <t>Individual salary pa</t>
  </si>
  <si>
    <t>Individual salary</t>
  </si>
  <si>
    <t xml:space="preserve">Specialists </t>
  </si>
  <si>
    <t>ND</t>
  </si>
  <si>
    <t>Medical officers (MO)</t>
  </si>
  <si>
    <t>clinical officers</t>
  </si>
  <si>
    <t>Enrolled nurses</t>
  </si>
  <si>
    <t>Registered nurses</t>
  </si>
  <si>
    <t>CHEWs</t>
  </si>
  <si>
    <t>CHW</t>
  </si>
  <si>
    <t>Counsellors</t>
  </si>
  <si>
    <t>Pharmacists</t>
  </si>
  <si>
    <t>Pharmaceutical technologists</t>
  </si>
  <si>
    <t>Laboratory managers</t>
  </si>
  <si>
    <t>Laboratory technologists</t>
  </si>
  <si>
    <t>Laboratory technicians</t>
  </si>
  <si>
    <t>Volunteers</t>
  </si>
  <si>
    <t>Consultants (resident)</t>
  </si>
  <si>
    <t>Health records technicians</t>
  </si>
  <si>
    <t>health Records Officers</t>
  </si>
  <si>
    <t>Data clearks</t>
  </si>
  <si>
    <t>M&amp;E officers</t>
  </si>
  <si>
    <t>Nutritionists</t>
  </si>
  <si>
    <t>Tacers</t>
  </si>
  <si>
    <t>Mentor mothers</t>
  </si>
  <si>
    <t>MCH/FP</t>
  </si>
  <si>
    <t>Radiographers/sonographers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</si>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</sst>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_);\(0\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9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2" borderId="5" xfId="0" applyFont="1" applyFill="1" applyBorder="1" applyAlignment="1">
      <alignment horizontal="center" wrapText="1"/>
    </xf>
    <xf numFmtId="43" fontId="3" fillId="2" borderId="5" xfId="1" applyFont="1" applyFill="1" applyBorder="1" applyAlignment="1">
      <alignment horizontal="center" wrapText="1"/>
    </xf>
    <xf numFmtId="0" fontId="3" fillId="2" borderId="5" xfId="0" applyFont="1" applyFill="1" applyBorder="1" applyAlignment="1">
      <alignment wrapText="1"/>
    </xf>
    <xf numFmtId="0" fontId="0" fillId="0" borderId="5" xfId="0" applyBorder="1"/>
    <xf numFmtId="43" fontId="0" fillId="0" borderId="5" xfId="1" applyFont="1" applyBorder="1"/>
    <xf numFmtId="0" fontId="0" fillId="0" borderId="1" xfId="0" applyBorder="1"/>
    <xf numFmtId="43" fontId="0" fillId="0" borderId="5" xfId="0" applyNumberFormat="1" applyBorder="1"/>
    <xf numFmtId="164" fontId="0" fillId="0" borderId="5" xfId="1" applyNumberFormat="1" applyFont="1" applyBorder="1"/>
    <xf numFmtId="1" fontId="0" fillId="0" borderId="5" xfId="0" applyNumberFormat="1" applyBorder="1"/>
    <xf numFmtId="43" fontId="0" fillId="3" borderId="5" xfId="0" applyNumberFormat="1" applyFill="1" applyBorder="1"/>
    <xf numFmtId="43" fontId="0" fillId="3" borderId="5" xfId="1" applyFont="1" applyFill="1" applyBorder="1"/>
    <xf numFmtId="1" fontId="0" fillId="0" borderId="5" xfId="1" applyNumberFormat="1" applyFont="1" applyBorder="1"/>
    <xf numFmtId="0" fontId="0" fillId="0" borderId="1" xfId="0" applyBorder="1" applyAlignment="1">
      <alignment horizontal="right"/>
    </xf>
    <xf numFmtId="0" fontId="0" fillId="4" borderId="1" xfId="0" applyFill="1" applyBorder="1"/>
    <xf numFmtId="43" fontId="0" fillId="0" borderId="1" xfId="1" applyFont="1" applyBorder="1"/>
    <xf numFmtId="43" fontId="0" fillId="0" borderId="1" xfId="0" applyNumberFormat="1" applyBorder="1"/>
    <xf numFmtId="164" fontId="0" fillId="0" borderId="1" xfId="1" applyNumberFormat="1" applyFont="1" applyBorder="1"/>
    <xf numFmtId="1" fontId="0" fillId="0" borderId="1" xfId="1" applyNumberFormat="1" applyFont="1" applyBorder="1"/>
    <xf numFmtId="43" fontId="0" fillId="3" borderId="1" xfId="0" applyNumberFormat="1" applyFill="1" applyBorder="1"/>
    <xf numFmtId="43" fontId="4" fillId="0" borderId="1" xfId="1" applyFont="1" applyBorder="1"/>
    <xf numFmtId="1" fontId="4" fillId="0" borderId="1" xfId="1" applyNumberFormat="1" applyFont="1" applyBorder="1"/>
    <xf numFmtId="1" fontId="2" fillId="0" borderId="1" xfId="1" applyNumberFormat="1" applyFont="1" applyBorder="1"/>
    <xf numFmtId="0" fontId="0" fillId="5" borderId="1" xfId="0" applyFill="1" applyBorder="1" applyAlignment="1">
      <alignment horizontal="right"/>
    </xf>
    <xf numFmtId="43" fontId="0" fillId="5" borderId="1" xfId="1" applyFont="1" applyFill="1" applyBorder="1"/>
    <xf numFmtId="43" fontId="0" fillId="0" borderId="6" xfId="1" applyFont="1" applyBorder="1"/>
    <xf numFmtId="0" fontId="0" fillId="0" borderId="6" xfId="0" applyBorder="1" applyAlignment="1">
      <alignment horizontal="right"/>
    </xf>
    <xf numFmtId="0" fontId="0" fillId="0" borderId="7" xfId="0" applyBorder="1"/>
    <xf numFmtId="43" fontId="0" fillId="0" borderId="6" xfId="1" applyFont="1" applyBorder="1" applyAlignment="1"/>
    <xf numFmtId="0" fontId="0" fillId="0" borderId="8" xfId="0" applyBorder="1" applyAlignment="1"/>
    <xf numFmtId="0" fontId="0" fillId="0" borderId="6" xfId="0" applyBorder="1"/>
    <xf numFmtId="43" fontId="0" fillId="0" borderId="6" xfId="0" applyNumberFormat="1" applyBorder="1" applyAlignment="1"/>
    <xf numFmtId="164" fontId="0" fillId="0" borderId="6" xfId="1" applyNumberFormat="1" applyFont="1" applyBorder="1" applyAlignment="1"/>
    <xf numFmtId="164" fontId="0" fillId="0" borderId="6" xfId="1" applyNumberFormat="1" applyFont="1" applyBorder="1"/>
    <xf numFmtId="1" fontId="0" fillId="0" borderId="6" xfId="1" applyNumberFormat="1" applyFont="1" applyBorder="1"/>
    <xf numFmtId="43" fontId="0" fillId="3" borderId="6" xfId="0" applyNumberFormat="1" applyFill="1" applyBorder="1" applyAlignment="1"/>
    <xf numFmtId="43" fontId="0" fillId="0" borderId="6" xfId="1" applyFont="1" applyBorder="1" applyAlignment="1">
      <alignment wrapText="1"/>
    </xf>
    <xf numFmtId="1" fontId="0" fillId="0" borderId="6" xfId="1" applyNumberFormat="1" applyFont="1" applyBorder="1" applyAlignment="1">
      <alignment wrapText="1"/>
    </xf>
    <xf numFmtId="43" fontId="4" fillId="0" borderId="6" xfId="1" applyFont="1" applyBorder="1" applyAlignment="1"/>
    <xf numFmtId="1" fontId="4" fillId="0" borderId="6" xfId="1" applyNumberFormat="1" applyFont="1" applyBorder="1"/>
    <xf numFmtId="43" fontId="0" fillId="3" borderId="7" xfId="1" applyFont="1" applyFill="1" applyBorder="1"/>
    <xf numFmtId="0" fontId="0" fillId="0" borderId="9" xfId="0" applyBorder="1" applyAlignment="1"/>
    <xf numFmtId="43" fontId="0" fillId="0" borderId="5" xfId="0" applyNumberFormat="1" applyBorder="1" applyAlignment="1"/>
    <xf numFmtId="43" fontId="0" fillId="0" borderId="5" xfId="1" applyFont="1" applyBorder="1" applyAlignment="1"/>
    <xf numFmtId="164" fontId="0" fillId="0" borderId="5" xfId="1" applyNumberFormat="1" applyFont="1" applyBorder="1" applyAlignment="1"/>
    <xf numFmtId="43" fontId="0" fillId="3" borderId="5" xfId="0" applyNumberFormat="1" applyFill="1" applyBorder="1" applyAlignment="1"/>
    <xf numFmtId="43" fontId="0" fillId="0" borderId="5" xfId="1" applyFont="1" applyBorder="1" applyAlignment="1">
      <alignment wrapText="1"/>
    </xf>
    <xf numFmtId="1" fontId="0" fillId="0" borderId="5" xfId="1" applyNumberFormat="1" applyFont="1" applyBorder="1" applyAlignment="1">
      <alignment wrapText="1"/>
    </xf>
    <xf numFmtId="43" fontId="4" fillId="0" borderId="5" xfId="1" applyFont="1" applyBorder="1" applyAlignment="1"/>
    <xf numFmtId="1" fontId="4" fillId="0" borderId="5" xfId="1" applyNumberFormat="1" applyFont="1" applyBorder="1"/>
    <xf numFmtId="0" fontId="0" fillId="0" borderId="4" xfId="0" applyBorder="1"/>
    <xf numFmtId="1" fontId="0" fillId="4" borderId="1" xfId="1" applyNumberFormat="1" applyFont="1" applyFill="1" applyBorder="1"/>
    <xf numFmtId="43" fontId="0" fillId="0" borderId="4" xfId="1" applyFont="1" applyBorder="1"/>
    <xf numFmtId="0" fontId="0" fillId="0" borderId="6" xfId="0" applyBorder="1" applyAlignment="1"/>
    <xf numFmtId="0" fontId="0" fillId="0" borderId="1" xfId="0" applyBorder="1" applyAlignment="1"/>
    <xf numFmtId="0" fontId="0" fillId="0" borderId="5" xfId="0" applyBorder="1" applyAlignment="1"/>
    <xf numFmtId="43" fontId="0" fillId="0" borderId="6" xfId="0" applyNumberFormat="1" applyBorder="1"/>
    <xf numFmtId="43" fontId="0" fillId="3" borderId="6" xfId="0" applyNumberFormat="1" applyFill="1" applyBorder="1"/>
    <xf numFmtId="0" fontId="0" fillId="0" borderId="10" xfId="0" applyBorder="1"/>
    <xf numFmtId="43" fontId="0" fillId="0" borderId="8" xfId="1" applyFont="1" applyBorder="1" applyAlignment="1"/>
    <xf numFmtId="164" fontId="0" fillId="0" borderId="8" xfId="1" applyNumberFormat="1" applyFont="1" applyBorder="1" applyAlignment="1"/>
    <xf numFmtId="164" fontId="0" fillId="0" borderId="8" xfId="1" applyNumberFormat="1" applyFont="1" applyBorder="1"/>
    <xf numFmtId="43" fontId="0" fillId="0" borderId="11" xfId="1" applyFont="1" applyBorder="1" applyAlignment="1"/>
    <xf numFmtId="0" fontId="0" fillId="0" borderId="11" xfId="0" applyBorder="1" applyAlignment="1"/>
    <xf numFmtId="0" fontId="0" fillId="0" borderId="12" xfId="0" applyBorder="1"/>
    <xf numFmtId="43" fontId="0" fillId="0" borderId="11" xfId="0" applyNumberFormat="1" applyBorder="1"/>
    <xf numFmtId="43" fontId="0" fillId="0" borderId="13" xfId="1" applyFont="1" applyBorder="1" applyAlignment="1"/>
    <xf numFmtId="164" fontId="0" fillId="0" borderId="13" xfId="1" applyNumberFormat="1" applyFont="1" applyBorder="1" applyAlignment="1"/>
    <xf numFmtId="164" fontId="0" fillId="0" borderId="13" xfId="1" applyNumberFormat="1" applyFont="1" applyBorder="1"/>
    <xf numFmtId="164" fontId="0" fillId="0" borderId="11" xfId="1" applyNumberFormat="1" applyFont="1" applyBorder="1" applyAlignment="1"/>
    <xf numFmtId="164" fontId="0" fillId="0" borderId="11" xfId="1" applyNumberFormat="1" applyFont="1" applyBorder="1"/>
    <xf numFmtId="1" fontId="0" fillId="0" borderId="11" xfId="1" applyNumberFormat="1" applyFont="1" applyBorder="1"/>
    <xf numFmtId="43" fontId="0" fillId="3" borderId="11" xfId="0" applyNumberFormat="1" applyFill="1" applyBorder="1"/>
    <xf numFmtId="43" fontId="4" fillId="0" borderId="11" xfId="1" applyFont="1" applyBorder="1" applyAlignment="1"/>
    <xf numFmtId="1" fontId="4" fillId="0" borderId="11" xfId="1" applyNumberFormat="1" applyFont="1" applyBorder="1"/>
    <xf numFmtId="43" fontId="0" fillId="0" borderId="9" xfId="1" applyFont="1" applyBorder="1" applyAlignment="1"/>
    <xf numFmtId="164" fontId="0" fillId="0" borderId="9" xfId="1" applyNumberFormat="1" applyFont="1" applyBorder="1" applyAlignment="1"/>
    <xf numFmtId="164" fontId="0" fillId="0" borderId="9" xfId="1" applyNumberFormat="1" applyFont="1" applyBorder="1"/>
    <xf numFmtId="164" fontId="0" fillId="0" borderId="4" xfId="1" applyNumberFormat="1" applyFont="1" applyBorder="1"/>
    <xf numFmtId="0" fontId="2" fillId="0" borderId="1" xfId="0" applyFont="1" applyBorder="1"/>
    <xf numFmtId="1" fontId="2" fillId="0" borderId="6" xfId="1" applyNumberFormat="1" applyFont="1" applyBorder="1"/>
    <xf numFmtId="0" fontId="0" fillId="4" borderId="11" xfId="0" applyFill="1" applyBorder="1"/>
    <xf numFmtId="43" fontId="0" fillId="3" borderId="10" xfId="0" applyNumberFormat="1" applyFill="1" applyBorder="1"/>
    <xf numFmtId="43" fontId="0" fillId="0" borderId="10" xfId="1" applyFont="1" applyBorder="1" applyAlignment="1"/>
    <xf numFmtId="1" fontId="0" fillId="0" borderId="8" xfId="1" applyNumberFormat="1" applyFont="1" applyBorder="1"/>
    <xf numFmtId="0" fontId="0" fillId="3" borderId="8" xfId="0" applyNumberFormat="1" applyFill="1" applyBorder="1"/>
    <xf numFmtId="43" fontId="0" fillId="3" borderId="12" xfId="0" applyNumberFormat="1" applyFill="1" applyBorder="1"/>
    <xf numFmtId="43" fontId="0" fillId="0" borderId="12" xfId="1" applyFont="1" applyBorder="1" applyAlignment="1"/>
    <xf numFmtId="1" fontId="0" fillId="0" borderId="13" xfId="1" applyNumberFormat="1" applyFont="1" applyBorder="1"/>
    <xf numFmtId="43" fontId="0" fillId="3" borderId="13" xfId="0" applyNumberFormat="1" applyFill="1" applyBorder="1"/>
    <xf numFmtId="43" fontId="0" fillId="3" borderId="7" xfId="0" applyNumberFormat="1" applyFill="1" applyBorder="1"/>
    <xf numFmtId="43" fontId="0" fillId="0" borderId="7" xfId="1" applyFont="1" applyBorder="1" applyAlignment="1"/>
    <xf numFmtId="1" fontId="0" fillId="0" borderId="9" xfId="1" applyNumberFormat="1" applyFont="1" applyBorder="1"/>
    <xf numFmtId="43" fontId="0" fillId="3" borderId="9" xfId="0" applyNumberFormat="1" applyFill="1" applyBorder="1"/>
    <xf numFmtId="0" fontId="0" fillId="0" borderId="5" xfId="0" applyBorder="1" applyAlignment="1">
      <alignment horizontal="right"/>
    </xf>
    <xf numFmtId="0" fontId="3" fillId="4" borderId="1" xfId="0" applyFont="1" applyFill="1" applyBorder="1"/>
    <xf numFmtId="0" fontId="3" fillId="0" borderId="5" xfId="0" applyFont="1" applyBorder="1"/>
    <xf numFmtId="43" fontId="3" fillId="4" borderId="1" xfId="1" applyFont="1" applyFill="1" applyBorder="1"/>
    <xf numFmtId="0" fontId="3" fillId="0" borderId="1" xfId="0" applyFont="1" applyBorder="1"/>
    <xf numFmtId="43" fontId="3" fillId="6" borderId="1" xfId="1" applyFont="1" applyFill="1" applyBorder="1"/>
    <xf numFmtId="164" fontId="3" fillId="0" borderId="1" xfId="1" applyNumberFormat="1" applyFont="1" applyBorder="1"/>
    <xf numFmtId="1" fontId="3" fillId="0" borderId="1" xfId="1" applyNumberFormat="1" applyFont="1" applyBorder="1"/>
    <xf numFmtId="43" fontId="3" fillId="0" borderId="1" xfId="1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1" fontId="0" fillId="0" borderId="1" xfId="0" applyNumberFormat="1" applyBorder="1"/>
    <xf numFmtId="0" fontId="4" fillId="0" borderId="1" xfId="0" applyFont="1" applyBorder="1"/>
    <xf numFmtId="1" fontId="4" fillId="0" borderId="1" xfId="0" applyNumberFormat="1" applyFont="1" applyBorder="1"/>
    <xf numFmtId="43" fontId="0" fillId="0" borderId="0" xfId="1" applyFont="1"/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43" fontId="0" fillId="0" borderId="8" xfId="1" applyFont="1" applyBorder="1" applyAlignment="1">
      <alignment horizontal="center"/>
    </xf>
    <xf numFmtId="43" fontId="0" fillId="0" borderId="9" xfId="1" applyFont="1" applyBorder="1" applyAlignment="1">
      <alignment horizontal="center"/>
    </xf>
    <xf numFmtId="43" fontId="0" fillId="0" borderId="13" xfId="1" applyFont="1" applyBorder="1" applyAlignment="1">
      <alignment horizontal="center"/>
    </xf>
    <xf numFmtId="0" fontId="0" fillId="0" borderId="1" xfId="0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Z29"/>
  <sheetViews>
    <sheetView tabSelected="1" zoomScale="60" zoomScaleNormal="60" workbookViewId="0">
      <pane xSplit="2" ySplit="3" topLeftCell="U4" activePane="bottomRight" state="frozen"/>
      <selection pane="topRight" activeCell="C1" sqref="C1"/>
      <selection pane="bottomLeft" activeCell="A4" sqref="A4"/>
      <selection pane="bottomRight" activeCell="AT20" sqref="AT20"/>
    </sheetView>
  </sheetViews>
  <sheetFormatPr defaultRowHeight="15" x14ac:dyDescent="0.25"/>
  <cols>
    <col min="2" max="2" width="28.140625" customWidth="1"/>
    <col min="3" max="3" width="5" hidden="1" customWidth="1"/>
    <col min="4" max="6" width="5.42578125" hidden="1" customWidth="1"/>
    <col min="7" max="7" width="19.5703125" hidden="1" customWidth="1"/>
    <col min="8" max="8" width="5.42578125" hidden="1" customWidth="1"/>
    <col min="9" max="9" width="9.28515625" hidden="1" customWidth="1"/>
    <col min="10" max="10" width="17.7109375" hidden="1" customWidth="1"/>
    <col min="11" max="11" width="18.28515625" hidden="1" customWidth="1"/>
    <col min="12" max="12" width="6.85546875" hidden="1" customWidth="1"/>
    <col min="13" max="13" width="11.140625" hidden="1" customWidth="1"/>
    <col min="14" max="14" width="18.85546875" hidden="1" customWidth="1"/>
    <col min="15" max="15" width="20.5703125" hidden="1" customWidth="1"/>
    <col min="16" max="16" width="6" hidden="1" customWidth="1"/>
    <col min="17" max="17" width="10.5703125" hidden="1" customWidth="1"/>
    <col min="18" max="18" width="20.7109375" hidden="1" customWidth="1"/>
    <col min="19" max="19" width="21" hidden="1" customWidth="1"/>
    <col min="20" max="20" width="7.42578125" hidden="1" customWidth="1"/>
    <col min="21" max="21" width="9.28515625" customWidth="1"/>
    <col min="22" max="22" width="18.42578125" hidden="1" customWidth="1"/>
    <col min="23" max="23" width="19.5703125" style="110" customWidth="1"/>
    <col min="24" max="24" width="24.28515625" hidden="1" customWidth="1"/>
    <col min="25" max="25" width="7.28515625" hidden="1" customWidth="1"/>
    <col min="26" max="26" width="8" customWidth="1"/>
    <col min="27" max="27" width="20.140625" hidden="1" customWidth="1"/>
    <col min="28" max="28" width="19.28515625" style="110" customWidth="1"/>
    <col min="29" max="29" width="19.28515625" hidden="1" customWidth="1"/>
    <col min="30" max="30" width="7.85546875" hidden="1" customWidth="1"/>
    <col min="31" max="31" width="9.42578125" customWidth="1"/>
    <col min="32" max="32" width="18.7109375" hidden="1" customWidth="1"/>
    <col min="33" max="33" width="22.42578125" style="110" customWidth="1"/>
    <col min="34" max="34" width="19" hidden="1" customWidth="1"/>
    <col min="35" max="35" width="8.28515625" hidden="1" customWidth="1"/>
    <col min="36" max="36" width="9.85546875" customWidth="1"/>
    <col min="37" max="37" width="19.85546875" hidden="1" customWidth="1"/>
    <col min="38" max="38" width="20.85546875" style="110" customWidth="1"/>
    <col min="39" max="39" width="20.42578125" hidden="1" customWidth="1"/>
    <col min="40" max="40" width="8.42578125" hidden="1" customWidth="1"/>
    <col min="41" max="41" width="7.85546875" customWidth="1"/>
    <col min="42" max="42" width="18.7109375" hidden="1" customWidth="1"/>
    <col min="43" max="43" width="19.28515625" style="110" customWidth="1"/>
    <col min="45" max="45" width="9.85546875" customWidth="1"/>
    <col min="46" max="47" width="8.42578125" customWidth="1"/>
    <col min="48" max="48" width="6.140625" bestFit="1" customWidth="1"/>
    <col min="49" max="49" width="9.28515625" bestFit="1" customWidth="1"/>
    <col min="50" max="50" width="11.42578125" bestFit="1" customWidth="1"/>
  </cols>
  <sheetData>
    <row r="2" spans="1:52" s="2" customFormat="1" ht="72" x14ac:dyDescent="0.3">
      <c r="A2" s="1" t="s">
        <v>0</v>
      </c>
      <c r="B2" s="1" t="s">
        <v>1</v>
      </c>
      <c r="C2" s="1">
        <v>2004</v>
      </c>
      <c r="D2" s="1">
        <v>2005</v>
      </c>
      <c r="E2" s="1">
        <v>2006</v>
      </c>
      <c r="F2" s="1">
        <v>2007</v>
      </c>
      <c r="G2" s="114">
        <v>2008</v>
      </c>
      <c r="H2" s="114"/>
      <c r="I2" s="114"/>
      <c r="J2" s="114"/>
      <c r="K2" s="114">
        <v>2009</v>
      </c>
      <c r="L2" s="114"/>
      <c r="M2" s="114"/>
      <c r="N2" s="114"/>
      <c r="O2" s="114">
        <v>2010</v>
      </c>
      <c r="P2" s="114"/>
      <c r="Q2" s="114"/>
      <c r="R2" s="114"/>
      <c r="S2" s="114">
        <v>2011</v>
      </c>
      <c r="T2" s="114"/>
      <c r="U2" s="114"/>
      <c r="V2" s="114"/>
      <c r="W2" s="114"/>
      <c r="X2" s="111">
        <v>2012</v>
      </c>
      <c r="Y2" s="112"/>
      <c r="Z2" s="112"/>
      <c r="AA2" s="112"/>
      <c r="AB2" s="113"/>
      <c r="AC2" s="111">
        <v>2013</v>
      </c>
      <c r="AD2" s="112"/>
      <c r="AE2" s="112"/>
      <c r="AF2" s="112"/>
      <c r="AG2" s="113"/>
      <c r="AH2" s="114">
        <v>2014</v>
      </c>
      <c r="AI2" s="114"/>
      <c r="AJ2" s="114"/>
      <c r="AK2" s="114"/>
      <c r="AL2" s="114"/>
      <c r="AM2" s="114">
        <v>2015</v>
      </c>
      <c r="AN2" s="114"/>
      <c r="AO2" s="114"/>
      <c r="AP2" s="114"/>
      <c r="AQ2" s="114"/>
      <c r="AR2" s="1" t="s">
        <v>2</v>
      </c>
      <c r="AS2" s="1" t="s">
        <v>3</v>
      </c>
      <c r="AT2" s="1" t="s">
        <v>4</v>
      </c>
      <c r="AU2" s="1" t="s">
        <v>5</v>
      </c>
      <c r="AV2" s="1" t="s">
        <v>6</v>
      </c>
      <c r="AW2" s="1" t="s">
        <v>7</v>
      </c>
      <c r="AX2" s="1" t="s">
        <v>8</v>
      </c>
      <c r="AY2" s="1"/>
      <c r="AZ2" s="1"/>
    </row>
    <row r="3" spans="1:52" s="2" customFormat="1" ht="61.5" customHeight="1" x14ac:dyDescent="0.3">
      <c r="A3" s="1"/>
      <c r="B3" s="1"/>
      <c r="C3" s="1"/>
      <c r="D3" s="1"/>
      <c r="E3" s="1"/>
      <c r="F3" s="1"/>
      <c r="G3" s="3" t="s">
        <v>9</v>
      </c>
      <c r="H3" s="3" t="s">
        <v>10</v>
      </c>
      <c r="I3" s="3" t="s">
        <v>11</v>
      </c>
      <c r="J3" s="3" t="s">
        <v>12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9</v>
      </c>
      <c r="P3" s="3" t="s">
        <v>10</v>
      </c>
      <c r="Q3" s="3" t="s">
        <v>11</v>
      </c>
      <c r="R3" s="3" t="s">
        <v>12</v>
      </c>
      <c r="S3" s="3" t="s">
        <v>9</v>
      </c>
      <c r="T3" s="3" t="s">
        <v>10</v>
      </c>
      <c r="U3" s="3" t="s">
        <v>11</v>
      </c>
      <c r="V3" s="3" t="s">
        <v>12</v>
      </c>
      <c r="W3" s="4" t="s">
        <v>13</v>
      </c>
      <c r="X3" s="3" t="s">
        <v>9</v>
      </c>
      <c r="Y3" s="3" t="s">
        <v>10</v>
      </c>
      <c r="Z3" s="3" t="s">
        <v>11</v>
      </c>
      <c r="AA3" s="3" t="s">
        <v>12</v>
      </c>
      <c r="AB3" s="4" t="s">
        <v>14</v>
      </c>
      <c r="AC3" s="3" t="s">
        <v>9</v>
      </c>
      <c r="AD3" s="3" t="s">
        <v>10</v>
      </c>
      <c r="AE3" s="3" t="s">
        <v>11</v>
      </c>
      <c r="AF3" s="3" t="s">
        <v>12</v>
      </c>
      <c r="AG3" s="4" t="s">
        <v>14</v>
      </c>
      <c r="AH3" s="3" t="s">
        <v>9</v>
      </c>
      <c r="AI3" s="3" t="s">
        <v>10</v>
      </c>
      <c r="AJ3" s="3" t="s">
        <v>11</v>
      </c>
      <c r="AK3" s="3" t="s">
        <v>12</v>
      </c>
      <c r="AL3" s="4" t="s">
        <v>14</v>
      </c>
      <c r="AM3" s="3" t="s">
        <v>9</v>
      </c>
      <c r="AN3" s="3" t="s">
        <v>10</v>
      </c>
      <c r="AO3" s="3" t="s">
        <v>11</v>
      </c>
      <c r="AP3" s="3" t="s">
        <v>12</v>
      </c>
      <c r="AQ3" s="4" t="s">
        <v>14</v>
      </c>
      <c r="AR3" s="5"/>
      <c r="AS3" s="5"/>
      <c r="AT3" s="5"/>
      <c r="AU3" s="5"/>
      <c r="AV3" s="5"/>
      <c r="AW3" s="5"/>
      <c r="AX3" s="1"/>
      <c r="AY3" s="1"/>
      <c r="AZ3" s="1"/>
    </row>
    <row r="4" spans="1:52" ht="14.45" x14ac:dyDescent="0.3">
      <c r="B4" s="6" t="s">
        <v>15</v>
      </c>
      <c r="C4" s="6" t="s">
        <v>16</v>
      </c>
      <c r="D4" s="6" t="s">
        <v>16</v>
      </c>
      <c r="E4" s="6" t="s">
        <v>16</v>
      </c>
      <c r="F4" s="6" t="s">
        <v>16</v>
      </c>
      <c r="G4" s="7">
        <v>3102500</v>
      </c>
      <c r="H4" s="6">
        <v>2</v>
      </c>
      <c r="I4" s="8"/>
      <c r="J4" s="9">
        <f>65/100*G4</f>
        <v>2016625</v>
      </c>
      <c r="K4" s="7">
        <v>382000</v>
      </c>
      <c r="L4" s="10">
        <v>1</v>
      </c>
      <c r="M4" s="10"/>
      <c r="N4" s="9">
        <f>65/100*K4</f>
        <v>248300</v>
      </c>
      <c r="O4" s="7">
        <v>213600</v>
      </c>
      <c r="P4" s="10">
        <v>1</v>
      </c>
      <c r="Q4" s="10"/>
      <c r="R4" s="9">
        <f>65/100*O4</f>
        <v>138840</v>
      </c>
      <c r="S4" s="6"/>
      <c r="T4" s="11"/>
      <c r="U4" s="11"/>
      <c r="V4" s="12">
        <v>0</v>
      </c>
      <c r="W4" s="13"/>
      <c r="X4" s="7"/>
      <c r="Y4" s="14"/>
      <c r="Z4" s="14"/>
      <c r="AA4" s="12">
        <v>0</v>
      </c>
      <c r="AB4" s="13"/>
      <c r="AC4" s="6"/>
      <c r="AD4" s="6"/>
      <c r="AE4" s="6"/>
      <c r="AF4" s="12">
        <v>0</v>
      </c>
      <c r="AG4" s="13"/>
      <c r="AH4" s="6"/>
      <c r="AI4" s="6"/>
      <c r="AJ4" s="9"/>
      <c r="AK4" s="12">
        <v>0</v>
      </c>
      <c r="AL4" s="13"/>
      <c r="AM4" s="6"/>
      <c r="AN4" s="6"/>
      <c r="AO4" s="9">
        <v>0</v>
      </c>
      <c r="AP4" s="12">
        <v>0</v>
      </c>
      <c r="AQ4" s="13"/>
      <c r="AR4" s="15"/>
      <c r="AS4" s="15"/>
      <c r="AT4" s="8"/>
      <c r="AU4" s="8"/>
      <c r="AV4" s="8"/>
      <c r="AW4" s="6"/>
      <c r="AX4" s="6"/>
      <c r="AY4" s="6"/>
      <c r="AZ4" s="6"/>
    </row>
    <row r="5" spans="1:52" ht="14.45" x14ac:dyDescent="0.3">
      <c r="B5" s="16" t="s">
        <v>17</v>
      </c>
      <c r="C5" s="6" t="s">
        <v>16</v>
      </c>
      <c r="D5" s="6" t="s">
        <v>16</v>
      </c>
      <c r="E5" s="6" t="s">
        <v>16</v>
      </c>
      <c r="F5" s="6" t="s">
        <v>16</v>
      </c>
      <c r="G5" s="17">
        <v>4563385</v>
      </c>
      <c r="H5" s="8">
        <v>4</v>
      </c>
      <c r="I5" s="8">
        <v>1</v>
      </c>
      <c r="J5" s="18">
        <f>I5/(I5+H5)*G5</f>
        <v>912677</v>
      </c>
      <c r="K5" s="17">
        <v>8805000</v>
      </c>
      <c r="L5" s="19">
        <v>6</v>
      </c>
      <c r="M5" s="19">
        <v>2</v>
      </c>
      <c r="N5" s="18">
        <f>M5/(M5+L5)*K5</f>
        <v>2201250</v>
      </c>
      <c r="O5" s="17">
        <v>13032808</v>
      </c>
      <c r="P5" s="19">
        <v>8</v>
      </c>
      <c r="Q5" s="19">
        <v>3</v>
      </c>
      <c r="R5" s="18">
        <f>Q5/(Q5+P5)*O5</f>
        <v>3554402.1818181816</v>
      </c>
      <c r="S5" s="17">
        <v>8876048</v>
      </c>
      <c r="T5" s="20">
        <v>7</v>
      </c>
      <c r="U5" s="20">
        <v>3</v>
      </c>
      <c r="V5" s="21">
        <v>2662814.4</v>
      </c>
      <c r="W5" s="13">
        <v>887604.79999999993</v>
      </c>
      <c r="X5" s="17">
        <v>9901137</v>
      </c>
      <c r="Y5" s="20">
        <v>4</v>
      </c>
      <c r="Z5" s="20">
        <v>2</v>
      </c>
      <c r="AA5" s="21">
        <v>3300379</v>
      </c>
      <c r="AB5" s="13">
        <v>1650189.5</v>
      </c>
      <c r="AC5" s="17">
        <v>6373965</v>
      </c>
      <c r="AD5" s="20">
        <v>3</v>
      </c>
      <c r="AE5" s="20">
        <v>1</v>
      </c>
      <c r="AF5" s="21">
        <v>1593491.25</v>
      </c>
      <c r="AG5" s="13">
        <v>1593491.25</v>
      </c>
      <c r="AH5" s="22">
        <v>3875000</v>
      </c>
      <c r="AI5" s="23">
        <v>1</v>
      </c>
      <c r="AJ5" s="24">
        <v>1</v>
      </c>
      <c r="AK5" s="21">
        <v>2518750</v>
      </c>
      <c r="AL5" s="13">
        <v>2518750</v>
      </c>
      <c r="AM5" s="17">
        <v>4344508</v>
      </c>
      <c r="AN5" s="20">
        <v>1</v>
      </c>
      <c r="AO5" s="24">
        <v>1</v>
      </c>
      <c r="AP5" s="12">
        <v>2823930.2</v>
      </c>
      <c r="AQ5" s="13">
        <v>2823930.2</v>
      </c>
      <c r="AR5" s="25">
        <v>6</v>
      </c>
      <c r="AS5" s="25">
        <v>44.5</v>
      </c>
      <c r="AT5" s="25">
        <v>44.5</v>
      </c>
      <c r="AU5" s="25">
        <f>AT5*52</f>
        <v>2314</v>
      </c>
      <c r="AV5" s="26">
        <v>0</v>
      </c>
      <c r="AW5" s="8"/>
      <c r="AX5" s="8"/>
      <c r="AY5" s="8"/>
      <c r="AZ5" s="8"/>
    </row>
    <row r="6" spans="1:52" ht="14.45" x14ac:dyDescent="0.3">
      <c r="B6" s="8" t="s">
        <v>18</v>
      </c>
      <c r="C6" s="6" t="s">
        <v>16</v>
      </c>
      <c r="D6" s="6" t="s">
        <v>16</v>
      </c>
      <c r="E6" s="6" t="s">
        <v>16</v>
      </c>
      <c r="F6" s="6" t="s">
        <v>16</v>
      </c>
      <c r="G6" s="27">
        <v>1497000</v>
      </c>
      <c r="H6" s="8">
        <v>6</v>
      </c>
      <c r="I6" s="8">
        <v>2</v>
      </c>
      <c r="J6" s="18">
        <f>I6/(I6+H6)*G6</f>
        <v>374250</v>
      </c>
      <c r="K6" s="17">
        <v>2757415</v>
      </c>
      <c r="L6" s="19">
        <v>12</v>
      </c>
      <c r="M6" s="19">
        <v>7</v>
      </c>
      <c r="N6" s="18">
        <f>M6/(M6+L6)*K6</f>
        <v>1015889.7368421052</v>
      </c>
      <c r="O6" s="17">
        <v>4898817</v>
      </c>
      <c r="P6" s="19">
        <v>22</v>
      </c>
      <c r="Q6" s="19">
        <v>13</v>
      </c>
      <c r="R6" s="18">
        <f>Q6/(Q6+P6)*O6</f>
        <v>1819560.6</v>
      </c>
      <c r="S6" s="17">
        <v>7065464</v>
      </c>
      <c r="T6" s="20">
        <v>21</v>
      </c>
      <c r="U6" s="20">
        <v>13</v>
      </c>
      <c r="V6" s="21">
        <v>2701500.9411764704</v>
      </c>
      <c r="W6" s="13">
        <v>207807.76470588235</v>
      </c>
      <c r="X6" s="17">
        <v>9927931</v>
      </c>
      <c r="Y6" s="20">
        <v>22</v>
      </c>
      <c r="Z6" s="20">
        <v>14</v>
      </c>
      <c r="AA6" s="21">
        <v>3860862.0555555555</v>
      </c>
      <c r="AB6" s="13">
        <v>275775.86111111112</v>
      </c>
      <c r="AC6" s="17">
        <v>11794936</v>
      </c>
      <c r="AD6" s="20">
        <v>21</v>
      </c>
      <c r="AE6" s="20">
        <v>13</v>
      </c>
      <c r="AF6" s="21">
        <v>4509828.4705882352</v>
      </c>
      <c r="AG6" s="13">
        <v>346909.88235294115</v>
      </c>
      <c r="AH6" s="22">
        <v>15964840</v>
      </c>
      <c r="AI6" s="23">
        <v>19</v>
      </c>
      <c r="AJ6" s="23">
        <v>13</v>
      </c>
      <c r="AK6" s="21">
        <v>6485716.25</v>
      </c>
      <c r="AL6" s="13">
        <v>498901.25</v>
      </c>
      <c r="AM6" s="17">
        <v>15399542</v>
      </c>
      <c r="AN6" s="20">
        <v>19</v>
      </c>
      <c r="AO6" s="20">
        <v>13</v>
      </c>
      <c r="AP6" s="21">
        <v>6256063.9375</v>
      </c>
      <c r="AQ6" s="13">
        <v>481235.6875</v>
      </c>
      <c r="AR6" s="28">
        <v>6</v>
      </c>
      <c r="AS6" s="28">
        <v>44.5</v>
      </c>
      <c r="AT6" s="28">
        <v>44.5</v>
      </c>
      <c r="AU6" s="25">
        <f t="shared" ref="AU6:AU27" si="0">AT6*52</f>
        <v>2314</v>
      </c>
      <c r="AV6" s="17">
        <v>0</v>
      </c>
      <c r="AW6" s="8"/>
      <c r="AX6" s="8"/>
      <c r="AY6" s="8"/>
      <c r="AZ6" s="8"/>
    </row>
    <row r="7" spans="1:52" x14ac:dyDescent="0.25">
      <c r="B7" s="8" t="s">
        <v>19</v>
      </c>
      <c r="C7" s="6" t="s">
        <v>16</v>
      </c>
      <c r="D7" s="6" t="s">
        <v>16</v>
      </c>
      <c r="E7" s="6" t="s">
        <v>16</v>
      </c>
      <c r="F7" s="29" t="s">
        <v>16</v>
      </c>
      <c r="G7" s="30">
        <v>3772000</v>
      </c>
      <c r="H7" s="31">
        <v>17</v>
      </c>
      <c r="I7" s="32">
        <v>7</v>
      </c>
      <c r="J7" s="33">
        <f>I7/(I7+H7)*G7</f>
        <v>1100166.6666666667</v>
      </c>
      <c r="K7" s="30">
        <v>5927573</v>
      </c>
      <c r="L7" s="34">
        <v>31</v>
      </c>
      <c r="M7" s="35">
        <v>14</v>
      </c>
      <c r="N7" s="33">
        <f>M7/(M7+L7)*K7</f>
        <v>1844133.8222222223</v>
      </c>
      <c r="O7" s="30">
        <v>10127459</v>
      </c>
      <c r="P7" s="34">
        <v>39</v>
      </c>
      <c r="Q7" s="35">
        <v>16</v>
      </c>
      <c r="R7" s="33">
        <f>Q7/(Q7+P7)*O7</f>
        <v>2946169.8909090906</v>
      </c>
      <c r="S7" s="30">
        <v>12638384</v>
      </c>
      <c r="T7" s="36">
        <v>37</v>
      </c>
      <c r="U7" s="36">
        <v>15</v>
      </c>
      <c r="V7" s="37">
        <v>3645687.692307692</v>
      </c>
      <c r="W7" s="13">
        <v>243045.84615384613</v>
      </c>
      <c r="X7" s="30">
        <v>19576159</v>
      </c>
      <c r="Y7" s="36">
        <v>47</v>
      </c>
      <c r="Z7" s="36">
        <v>15</v>
      </c>
      <c r="AA7" s="37">
        <v>4736167.5</v>
      </c>
      <c r="AB7" s="13">
        <v>315744.5</v>
      </c>
      <c r="AC7" s="38">
        <v>31851623</v>
      </c>
      <c r="AD7" s="39">
        <v>50</v>
      </c>
      <c r="AE7" s="39">
        <v>16</v>
      </c>
      <c r="AF7" s="37">
        <v>7721605.5757575762</v>
      </c>
      <c r="AG7" s="13">
        <v>482600.34848484851</v>
      </c>
      <c r="AH7" s="40">
        <v>32532015</v>
      </c>
      <c r="AI7" s="41">
        <v>42</v>
      </c>
      <c r="AJ7" s="41">
        <v>5</v>
      </c>
      <c r="AK7" s="37">
        <v>3460852.6595744682</v>
      </c>
      <c r="AL7" s="13">
        <v>692170.53191489365</v>
      </c>
      <c r="AM7" s="30">
        <v>29464490</v>
      </c>
      <c r="AN7" s="36">
        <v>40</v>
      </c>
      <c r="AO7" s="36">
        <v>6</v>
      </c>
      <c r="AP7" s="21">
        <v>3843194.3478260869</v>
      </c>
      <c r="AQ7" s="42">
        <v>640532.39130434778</v>
      </c>
      <c r="AR7" s="118">
        <v>6</v>
      </c>
      <c r="AS7" s="118">
        <v>44.5</v>
      </c>
      <c r="AT7" s="118">
        <v>44.5</v>
      </c>
      <c r="AU7" s="25">
        <f t="shared" si="0"/>
        <v>2314</v>
      </c>
      <c r="AV7" s="115">
        <v>0</v>
      </c>
      <c r="AW7" s="8"/>
      <c r="AX7" s="8"/>
      <c r="AY7" s="8"/>
      <c r="AZ7" s="8"/>
    </row>
    <row r="8" spans="1:52" x14ac:dyDescent="0.25">
      <c r="B8" s="8" t="s">
        <v>20</v>
      </c>
      <c r="C8" s="6" t="s">
        <v>16</v>
      </c>
      <c r="D8" s="6" t="s">
        <v>16</v>
      </c>
      <c r="E8" s="6" t="s">
        <v>16</v>
      </c>
      <c r="F8" s="29" t="s">
        <v>16</v>
      </c>
      <c r="G8" s="6"/>
      <c r="H8" s="43"/>
      <c r="I8" s="6"/>
      <c r="J8" s="44"/>
      <c r="K8" s="45"/>
      <c r="L8" s="46"/>
      <c r="M8" s="10"/>
      <c r="N8" s="44"/>
      <c r="O8" s="45"/>
      <c r="P8" s="46"/>
      <c r="Q8" s="10"/>
      <c r="R8" s="44"/>
      <c r="S8" s="45"/>
      <c r="T8" s="14"/>
      <c r="U8" s="14"/>
      <c r="V8" s="47"/>
      <c r="W8" s="13"/>
      <c r="X8" s="45"/>
      <c r="Y8" s="14"/>
      <c r="Z8" s="14"/>
      <c r="AA8" s="47"/>
      <c r="AB8" s="13"/>
      <c r="AC8" s="48"/>
      <c r="AD8" s="49"/>
      <c r="AE8" s="49"/>
      <c r="AF8" s="47"/>
      <c r="AG8" s="13"/>
      <c r="AH8" s="50"/>
      <c r="AI8" s="51"/>
      <c r="AJ8" s="51"/>
      <c r="AK8" s="47"/>
      <c r="AL8" s="13"/>
      <c r="AM8" s="45"/>
      <c r="AN8" s="14"/>
      <c r="AO8" s="14"/>
      <c r="AP8" s="21"/>
      <c r="AQ8" s="42"/>
      <c r="AR8" s="118"/>
      <c r="AS8" s="118"/>
      <c r="AT8" s="118"/>
      <c r="AU8" s="25">
        <f t="shared" si="0"/>
        <v>0</v>
      </c>
      <c r="AV8" s="116"/>
      <c r="AW8" s="8"/>
      <c r="AX8" s="8"/>
      <c r="AY8" s="8"/>
      <c r="AZ8" s="8"/>
    </row>
    <row r="9" spans="1:52" ht="14.45" x14ac:dyDescent="0.3">
      <c r="B9" s="8" t="s">
        <v>21</v>
      </c>
      <c r="C9" s="6" t="s">
        <v>16</v>
      </c>
      <c r="D9" s="6" t="s">
        <v>16</v>
      </c>
      <c r="E9" s="6" t="s">
        <v>16</v>
      </c>
      <c r="F9" s="29" t="s">
        <v>16</v>
      </c>
      <c r="G9" s="17"/>
      <c r="H9" s="52"/>
      <c r="I9" s="8"/>
      <c r="J9" s="18"/>
      <c r="K9" s="17"/>
      <c r="L9" s="19"/>
      <c r="M9" s="19"/>
      <c r="N9" s="18"/>
      <c r="O9" s="17"/>
      <c r="P9" s="19"/>
      <c r="Q9" s="19"/>
      <c r="R9" s="18"/>
      <c r="S9" s="17"/>
      <c r="T9" s="20"/>
      <c r="U9" s="20"/>
      <c r="V9" s="21"/>
      <c r="W9" s="13"/>
      <c r="X9" s="17"/>
      <c r="Y9" s="20"/>
      <c r="Z9" s="20"/>
      <c r="AA9" s="21"/>
      <c r="AB9" s="13"/>
      <c r="AC9" s="17"/>
      <c r="AD9" s="20"/>
      <c r="AE9" s="20"/>
      <c r="AF9" s="21"/>
      <c r="AG9" s="13"/>
      <c r="AH9" s="22"/>
      <c r="AI9" s="23"/>
      <c r="AJ9" s="23"/>
      <c r="AK9" s="21"/>
      <c r="AL9" s="13"/>
      <c r="AM9" s="17"/>
      <c r="AN9" s="20"/>
      <c r="AO9" s="53">
        <v>1</v>
      </c>
      <c r="AP9" s="21"/>
      <c r="AQ9" s="42">
        <v>0</v>
      </c>
      <c r="AR9" s="15"/>
      <c r="AS9" s="15"/>
      <c r="AT9" s="15"/>
      <c r="AU9" s="25">
        <f t="shared" si="0"/>
        <v>0</v>
      </c>
      <c r="AV9" s="54"/>
      <c r="AW9" s="8"/>
      <c r="AX9" s="8"/>
      <c r="AY9" s="8"/>
      <c r="AZ9" s="8"/>
    </row>
    <row r="10" spans="1:52" ht="14.45" x14ac:dyDescent="0.3">
      <c r="B10" s="8" t="s">
        <v>22</v>
      </c>
      <c r="C10" s="6" t="s">
        <v>16</v>
      </c>
      <c r="D10" s="6" t="s">
        <v>16</v>
      </c>
      <c r="E10" s="6" t="s">
        <v>16</v>
      </c>
      <c r="F10" s="6" t="s">
        <v>16</v>
      </c>
      <c r="G10" s="7"/>
      <c r="H10" s="8"/>
      <c r="I10" s="8">
        <v>38</v>
      </c>
      <c r="J10" s="18">
        <f>I10/(I10+H10)*G10</f>
        <v>0</v>
      </c>
      <c r="K10" s="17"/>
      <c r="L10" s="19"/>
      <c r="M10" s="19"/>
      <c r="N10" s="18"/>
      <c r="O10" s="17">
        <v>5611004</v>
      </c>
      <c r="P10" s="19">
        <v>36</v>
      </c>
      <c r="Q10" s="19"/>
      <c r="R10" s="18">
        <f>65/100*O10</f>
        <v>3647152.6</v>
      </c>
      <c r="S10" s="17">
        <v>7815600</v>
      </c>
      <c r="T10" s="20"/>
      <c r="U10" s="20"/>
      <c r="V10" s="21">
        <v>5080140</v>
      </c>
      <c r="W10" s="13"/>
      <c r="X10" s="17">
        <v>10571117</v>
      </c>
      <c r="Y10" s="20"/>
      <c r="Z10" s="20"/>
      <c r="AA10" s="21">
        <v>6871226.0499999998</v>
      </c>
      <c r="AB10" s="13"/>
      <c r="AC10" s="17">
        <v>13816000</v>
      </c>
      <c r="AD10" s="20"/>
      <c r="AE10" s="20"/>
      <c r="AF10" s="21">
        <v>8980400</v>
      </c>
      <c r="AG10" s="13"/>
      <c r="AH10" s="22">
        <v>7711820</v>
      </c>
      <c r="AI10" s="23"/>
      <c r="AJ10" s="23"/>
      <c r="AK10" s="21">
        <v>5012683</v>
      </c>
      <c r="AL10" s="13"/>
      <c r="AM10" s="17">
        <v>6749580</v>
      </c>
      <c r="AN10" s="20"/>
      <c r="AO10" s="53">
        <v>98</v>
      </c>
      <c r="AP10" s="21">
        <v>4387227</v>
      </c>
      <c r="AQ10" s="42">
        <v>44767.622448979593</v>
      </c>
      <c r="AR10" s="15">
        <v>6</v>
      </c>
      <c r="AS10" s="15">
        <v>44.5</v>
      </c>
      <c r="AT10" s="15">
        <v>44.5</v>
      </c>
      <c r="AU10" s="25">
        <f t="shared" si="0"/>
        <v>2314</v>
      </c>
      <c r="AV10" s="54">
        <v>0</v>
      </c>
      <c r="AW10" s="8"/>
      <c r="AX10" s="8"/>
      <c r="AY10" s="8"/>
      <c r="AZ10" s="8"/>
    </row>
    <row r="11" spans="1:52" ht="14.45" x14ac:dyDescent="0.3">
      <c r="B11" s="8" t="s">
        <v>23</v>
      </c>
      <c r="C11" s="6" t="s">
        <v>16</v>
      </c>
      <c r="D11" s="6" t="s">
        <v>16</v>
      </c>
      <c r="E11" s="6" t="s">
        <v>16</v>
      </c>
      <c r="F11" s="6" t="s">
        <v>16</v>
      </c>
      <c r="G11" s="17">
        <v>1161500</v>
      </c>
      <c r="H11" s="8">
        <v>5</v>
      </c>
      <c r="I11" s="8">
        <v>2</v>
      </c>
      <c r="J11" s="18">
        <f t="shared" ref="J11:J24" si="1">I11/(I11+H11)*G11</f>
        <v>331857.14285714284</v>
      </c>
      <c r="K11" s="17">
        <v>1353214</v>
      </c>
      <c r="L11" s="19">
        <v>8</v>
      </c>
      <c r="M11" s="19">
        <v>5</v>
      </c>
      <c r="N11" s="18">
        <f t="shared" ref="N11:N24" si="2">M11/(M11+L11)*K11</f>
        <v>520466.92307692312</v>
      </c>
      <c r="O11" s="17">
        <v>2088792</v>
      </c>
      <c r="P11" s="19">
        <v>8</v>
      </c>
      <c r="Q11" s="19">
        <v>5</v>
      </c>
      <c r="R11" s="18">
        <f t="shared" ref="R11:R24" si="3">Q11/(Q11+P11)*O11</f>
        <v>803381.5384615385</v>
      </c>
      <c r="S11" s="17">
        <v>3647903</v>
      </c>
      <c r="T11" s="20">
        <v>16</v>
      </c>
      <c r="U11" s="20">
        <v>9</v>
      </c>
      <c r="V11" s="21">
        <v>1313245.0799999998</v>
      </c>
      <c r="W11" s="13">
        <v>145916.12</v>
      </c>
      <c r="X11" s="17">
        <v>5773296</v>
      </c>
      <c r="Y11" s="20">
        <v>17</v>
      </c>
      <c r="Z11" s="20">
        <v>9</v>
      </c>
      <c r="AA11" s="21">
        <v>1998448.6153846153</v>
      </c>
      <c r="AB11" s="13">
        <v>222049.84615384613</v>
      </c>
      <c r="AC11" s="17">
        <v>6697566</v>
      </c>
      <c r="AD11" s="20">
        <v>20</v>
      </c>
      <c r="AE11" s="20">
        <v>11</v>
      </c>
      <c r="AF11" s="21">
        <v>2376555.6774193551</v>
      </c>
      <c r="AG11" s="13">
        <v>216050.51612903227</v>
      </c>
      <c r="AH11" s="22">
        <v>7409505</v>
      </c>
      <c r="AI11" s="23">
        <v>20</v>
      </c>
      <c r="AJ11" s="23">
        <v>11</v>
      </c>
      <c r="AK11" s="21">
        <v>2629179.1935483874</v>
      </c>
      <c r="AL11" s="13">
        <v>239016.29032258067</v>
      </c>
      <c r="AM11" s="17">
        <v>6462708</v>
      </c>
      <c r="AN11" s="20">
        <v>19</v>
      </c>
      <c r="AO11" s="20">
        <v>10</v>
      </c>
      <c r="AP11" s="21">
        <v>2228520</v>
      </c>
      <c r="AQ11" s="42">
        <v>222852</v>
      </c>
      <c r="AR11" s="15">
        <v>6</v>
      </c>
      <c r="AS11" s="15">
        <v>44.5</v>
      </c>
      <c r="AT11" s="15">
        <v>44.5</v>
      </c>
      <c r="AU11" s="25">
        <f t="shared" si="0"/>
        <v>2314</v>
      </c>
      <c r="AV11" s="54">
        <v>0</v>
      </c>
      <c r="AW11" s="8"/>
      <c r="AX11" s="8"/>
      <c r="AY11" s="8"/>
      <c r="AZ11" s="8"/>
    </row>
    <row r="12" spans="1:52" ht="14.45" customHeight="1" x14ac:dyDescent="0.25">
      <c r="B12" s="8" t="s">
        <v>24</v>
      </c>
      <c r="C12" s="6" t="s">
        <v>16</v>
      </c>
      <c r="D12" s="6" t="s">
        <v>16</v>
      </c>
      <c r="E12" s="6" t="s">
        <v>16</v>
      </c>
      <c r="F12" s="6" t="s">
        <v>16</v>
      </c>
      <c r="G12" s="30">
        <v>2423508</v>
      </c>
      <c r="H12" s="55">
        <v>12</v>
      </c>
      <c r="I12" s="32">
        <v>3</v>
      </c>
      <c r="J12" s="18">
        <f t="shared" si="1"/>
        <v>484701.60000000003</v>
      </c>
      <c r="K12" s="30">
        <v>3901000</v>
      </c>
      <c r="L12" s="34">
        <v>11</v>
      </c>
      <c r="M12" s="35">
        <v>4</v>
      </c>
      <c r="N12" s="33">
        <f t="shared" si="2"/>
        <v>1040266.6666666666</v>
      </c>
      <c r="O12" s="30">
        <v>4739502</v>
      </c>
      <c r="P12" s="34">
        <v>17</v>
      </c>
      <c r="Q12" s="35">
        <v>5</v>
      </c>
      <c r="R12" s="33">
        <f t="shared" si="3"/>
        <v>1077159.5454545454</v>
      </c>
      <c r="S12" s="30">
        <v>5079020</v>
      </c>
      <c r="T12" s="36">
        <v>16</v>
      </c>
      <c r="U12" s="36">
        <v>5</v>
      </c>
      <c r="V12" s="37">
        <v>1209290.4761904762</v>
      </c>
      <c r="W12" s="13">
        <v>241858.09523809524</v>
      </c>
      <c r="X12" s="30">
        <v>7442372</v>
      </c>
      <c r="Y12" s="36">
        <v>16</v>
      </c>
      <c r="Z12" s="36">
        <v>5</v>
      </c>
      <c r="AA12" s="37">
        <v>1771993.3333333333</v>
      </c>
      <c r="AB12" s="13">
        <v>354398.66666666663</v>
      </c>
      <c r="AC12" s="30">
        <v>8440747</v>
      </c>
      <c r="AD12" s="36">
        <v>18</v>
      </c>
      <c r="AE12" s="36">
        <v>6</v>
      </c>
      <c r="AF12" s="37">
        <v>2110186.75</v>
      </c>
      <c r="AG12" s="13">
        <v>351697.79166666669</v>
      </c>
      <c r="AH12" s="40">
        <v>10572000</v>
      </c>
      <c r="AI12" s="41">
        <v>16</v>
      </c>
      <c r="AJ12" s="41">
        <v>5</v>
      </c>
      <c r="AK12" s="37">
        <v>2517142.8571428568</v>
      </c>
      <c r="AL12" s="13">
        <v>503428.57142857136</v>
      </c>
      <c r="AM12" s="30">
        <v>11107393</v>
      </c>
      <c r="AN12" s="36">
        <v>14</v>
      </c>
      <c r="AO12" s="36">
        <v>4</v>
      </c>
      <c r="AP12" s="21">
        <v>2468309.5555555555</v>
      </c>
      <c r="AQ12" s="42">
        <v>617077.38888888888</v>
      </c>
      <c r="AR12" s="56">
        <v>6</v>
      </c>
      <c r="AS12" s="56">
        <v>44.5</v>
      </c>
      <c r="AT12" s="56">
        <v>44.5</v>
      </c>
      <c r="AU12" s="25">
        <f t="shared" si="0"/>
        <v>2314</v>
      </c>
      <c r="AV12" s="115">
        <v>0</v>
      </c>
      <c r="AW12" s="8"/>
      <c r="AX12" s="8"/>
      <c r="AY12" s="8"/>
      <c r="AZ12" s="8"/>
    </row>
    <row r="13" spans="1:52" x14ac:dyDescent="0.25">
      <c r="B13" s="8" t="s">
        <v>25</v>
      </c>
      <c r="C13" s="6" t="s">
        <v>16</v>
      </c>
      <c r="D13" s="6" t="s">
        <v>16</v>
      </c>
      <c r="E13" s="6" t="s">
        <v>16</v>
      </c>
      <c r="F13" s="6" t="s">
        <v>16</v>
      </c>
      <c r="G13" s="45"/>
      <c r="H13" s="57"/>
      <c r="I13" s="6"/>
      <c r="J13" s="58"/>
      <c r="K13" s="45"/>
      <c r="L13" s="46"/>
      <c r="M13" s="10"/>
      <c r="N13" s="44"/>
      <c r="O13" s="45"/>
      <c r="P13" s="46"/>
      <c r="Q13" s="10"/>
      <c r="R13" s="44"/>
      <c r="S13" s="45"/>
      <c r="T13" s="14"/>
      <c r="U13" s="14"/>
      <c r="V13" s="47"/>
      <c r="W13" s="13"/>
      <c r="X13" s="45"/>
      <c r="Y13" s="14"/>
      <c r="Z13" s="14"/>
      <c r="AA13" s="47"/>
      <c r="AB13" s="13"/>
      <c r="AC13" s="45"/>
      <c r="AD13" s="14"/>
      <c r="AE13" s="14"/>
      <c r="AF13" s="47"/>
      <c r="AG13" s="13"/>
      <c r="AH13" s="50"/>
      <c r="AI13" s="51"/>
      <c r="AJ13" s="51"/>
      <c r="AK13" s="47"/>
      <c r="AL13" s="13"/>
      <c r="AM13" s="45"/>
      <c r="AN13" s="14"/>
      <c r="AO13" s="14"/>
      <c r="AP13" s="59"/>
      <c r="AQ13" s="42"/>
      <c r="AR13" s="56"/>
      <c r="AS13" s="56"/>
      <c r="AT13" s="56"/>
      <c r="AU13" s="25"/>
      <c r="AV13" s="116"/>
      <c r="AW13" s="8"/>
      <c r="AX13" s="8"/>
      <c r="AY13" s="8"/>
      <c r="AZ13" s="8"/>
    </row>
    <row r="14" spans="1:52" x14ac:dyDescent="0.25">
      <c r="B14" s="8" t="s">
        <v>26</v>
      </c>
      <c r="C14" s="6" t="s">
        <v>16</v>
      </c>
      <c r="D14" s="6" t="s">
        <v>16</v>
      </c>
      <c r="E14" s="6" t="s">
        <v>16</v>
      </c>
      <c r="F14" s="6" t="s">
        <v>16</v>
      </c>
      <c r="G14" s="30">
        <v>1044500</v>
      </c>
      <c r="H14" s="55">
        <v>9</v>
      </c>
      <c r="I14" s="60">
        <v>5</v>
      </c>
      <c r="J14" s="58">
        <f t="shared" si="1"/>
        <v>373035.71428571432</v>
      </c>
      <c r="K14" s="61">
        <v>2391200</v>
      </c>
      <c r="L14" s="62">
        <v>10</v>
      </c>
      <c r="M14" s="63">
        <v>6</v>
      </c>
      <c r="N14" s="58">
        <f t="shared" si="2"/>
        <v>896700</v>
      </c>
      <c r="O14" s="30">
        <v>3034758</v>
      </c>
      <c r="P14" s="34">
        <v>15</v>
      </c>
      <c r="Q14" s="35">
        <v>7</v>
      </c>
      <c r="R14" s="58">
        <f t="shared" si="3"/>
        <v>965604.81818181812</v>
      </c>
      <c r="S14" s="30">
        <v>4986434</v>
      </c>
      <c r="T14" s="36">
        <v>16</v>
      </c>
      <c r="U14" s="36">
        <v>7</v>
      </c>
      <c r="V14" s="59">
        <v>1517610.3478260871</v>
      </c>
      <c r="W14" s="13">
        <v>216801.47826087</v>
      </c>
      <c r="X14" s="30">
        <v>8060145</v>
      </c>
      <c r="Y14" s="36">
        <v>20</v>
      </c>
      <c r="Z14" s="36">
        <v>8</v>
      </c>
      <c r="AA14" s="59">
        <v>2302898.5714285714</v>
      </c>
      <c r="AB14" s="13">
        <v>287862.32142857142</v>
      </c>
      <c r="AC14" s="30">
        <v>10025834</v>
      </c>
      <c r="AD14" s="36">
        <v>20</v>
      </c>
      <c r="AE14" s="36">
        <v>8</v>
      </c>
      <c r="AF14" s="59">
        <v>2864524</v>
      </c>
      <c r="AG14" s="13">
        <v>358065.5</v>
      </c>
      <c r="AH14" s="40">
        <v>11338199</v>
      </c>
      <c r="AI14" s="41">
        <v>19</v>
      </c>
      <c r="AJ14" s="41">
        <v>8</v>
      </c>
      <c r="AK14" s="59">
        <v>3359466.3703703703</v>
      </c>
      <c r="AL14" s="13">
        <v>419933.29629629629</v>
      </c>
      <c r="AM14" s="30">
        <v>11934612</v>
      </c>
      <c r="AN14" s="36">
        <v>18</v>
      </c>
      <c r="AO14" s="36">
        <v>8</v>
      </c>
      <c r="AP14" s="59">
        <v>3672188.307692308</v>
      </c>
      <c r="AQ14" s="42">
        <v>459023.5384615385</v>
      </c>
      <c r="AR14" s="56">
        <v>6</v>
      </c>
      <c r="AS14" s="56">
        <v>44.5</v>
      </c>
      <c r="AT14" s="56">
        <v>44.5</v>
      </c>
      <c r="AU14" s="25">
        <f t="shared" si="0"/>
        <v>2314</v>
      </c>
      <c r="AV14" s="115">
        <v>0</v>
      </c>
      <c r="AW14" s="8"/>
      <c r="AX14" s="8"/>
      <c r="AY14" s="8"/>
      <c r="AZ14" s="8"/>
    </row>
    <row r="15" spans="1:52" x14ac:dyDescent="0.25">
      <c r="B15" s="8" t="s">
        <v>27</v>
      </c>
      <c r="C15" s="6" t="s">
        <v>16</v>
      </c>
      <c r="D15" s="6" t="s">
        <v>16</v>
      </c>
      <c r="E15" s="6" t="s">
        <v>16</v>
      </c>
      <c r="F15" s="6" t="s">
        <v>16</v>
      </c>
      <c r="G15" s="64"/>
      <c r="H15" s="65"/>
      <c r="I15" s="66"/>
      <c r="J15" s="67"/>
      <c r="K15" s="68"/>
      <c r="L15" s="69"/>
      <c r="M15" s="70"/>
      <c r="N15" s="67"/>
      <c r="O15" s="64"/>
      <c r="P15" s="71"/>
      <c r="Q15" s="72"/>
      <c r="R15" s="67"/>
      <c r="S15" s="64"/>
      <c r="T15" s="73"/>
      <c r="U15" s="73"/>
      <c r="V15" s="74"/>
      <c r="W15" s="13"/>
      <c r="X15" s="64"/>
      <c r="Y15" s="73"/>
      <c r="Z15" s="73"/>
      <c r="AA15" s="74"/>
      <c r="AB15" s="13"/>
      <c r="AC15" s="64"/>
      <c r="AD15" s="73"/>
      <c r="AE15" s="73"/>
      <c r="AF15" s="74"/>
      <c r="AG15" s="13"/>
      <c r="AH15" s="75"/>
      <c r="AI15" s="76"/>
      <c r="AJ15" s="76"/>
      <c r="AK15" s="74"/>
      <c r="AL15" s="13"/>
      <c r="AM15" s="64"/>
      <c r="AN15" s="73"/>
      <c r="AO15" s="73"/>
      <c r="AP15" s="74"/>
      <c r="AQ15" s="42"/>
      <c r="AR15" s="56"/>
      <c r="AS15" s="56"/>
      <c r="AT15" s="56"/>
      <c r="AU15" s="25"/>
      <c r="AV15" s="117"/>
      <c r="AW15" s="8"/>
      <c r="AX15" s="8"/>
      <c r="AY15" s="8"/>
      <c r="AZ15" s="8"/>
    </row>
    <row r="16" spans="1:52" x14ac:dyDescent="0.25">
      <c r="B16" s="8" t="s">
        <v>28</v>
      </c>
      <c r="C16" s="6" t="s">
        <v>16</v>
      </c>
      <c r="D16" s="6" t="s">
        <v>16</v>
      </c>
      <c r="E16" s="6" t="s">
        <v>16</v>
      </c>
      <c r="F16" s="6" t="s">
        <v>16</v>
      </c>
      <c r="G16" s="45"/>
      <c r="H16" s="57"/>
      <c r="I16" s="29"/>
      <c r="J16" s="9"/>
      <c r="K16" s="77"/>
      <c r="L16" s="78"/>
      <c r="M16" s="79"/>
      <c r="N16" s="9"/>
      <c r="O16" s="45"/>
      <c r="P16" s="46"/>
      <c r="Q16" s="10"/>
      <c r="R16" s="9"/>
      <c r="S16" s="45"/>
      <c r="T16" s="14"/>
      <c r="U16" s="14"/>
      <c r="V16" s="12"/>
      <c r="W16" s="13"/>
      <c r="X16" s="45"/>
      <c r="Y16" s="14"/>
      <c r="Z16" s="14"/>
      <c r="AA16" s="12"/>
      <c r="AB16" s="13"/>
      <c r="AC16" s="45"/>
      <c r="AD16" s="14"/>
      <c r="AE16" s="14"/>
      <c r="AF16" s="12"/>
      <c r="AG16" s="13"/>
      <c r="AH16" s="50"/>
      <c r="AI16" s="51"/>
      <c r="AJ16" s="51"/>
      <c r="AK16" s="12"/>
      <c r="AL16" s="13"/>
      <c r="AM16" s="45"/>
      <c r="AN16" s="14"/>
      <c r="AO16" s="14"/>
      <c r="AP16" s="12"/>
      <c r="AQ16" s="42"/>
      <c r="AR16" s="56"/>
      <c r="AS16" s="56"/>
      <c r="AT16" s="56"/>
      <c r="AU16" s="25"/>
      <c r="AV16" s="116"/>
      <c r="AW16" s="8"/>
      <c r="AX16" s="8"/>
      <c r="AY16" s="8"/>
      <c r="AZ16" s="8"/>
    </row>
    <row r="17" spans="2:52" ht="14.45" x14ac:dyDescent="0.3">
      <c r="B17" s="8" t="s">
        <v>29</v>
      </c>
      <c r="C17" s="6" t="s">
        <v>16</v>
      </c>
      <c r="D17" s="6" t="s">
        <v>16</v>
      </c>
      <c r="E17" s="6" t="s">
        <v>16</v>
      </c>
      <c r="F17" s="6" t="s">
        <v>16</v>
      </c>
      <c r="G17" s="17"/>
      <c r="H17" s="8"/>
      <c r="I17" s="8"/>
      <c r="J17" s="9"/>
      <c r="K17" s="7"/>
      <c r="L17" s="79"/>
      <c r="M17" s="80"/>
      <c r="N17" s="9"/>
      <c r="O17" s="17"/>
      <c r="P17" s="19"/>
      <c r="Q17" s="19"/>
      <c r="R17" s="9"/>
      <c r="S17" s="17"/>
      <c r="T17" s="20"/>
      <c r="U17" s="20"/>
      <c r="V17" s="12"/>
      <c r="W17" s="13"/>
      <c r="X17" s="17"/>
      <c r="Y17" s="20"/>
      <c r="Z17" s="20"/>
      <c r="AA17" s="12"/>
      <c r="AB17" s="13"/>
      <c r="AC17" s="17"/>
      <c r="AD17" s="20"/>
      <c r="AE17" s="20"/>
      <c r="AF17" s="12"/>
      <c r="AG17" s="13"/>
      <c r="AH17" s="22"/>
      <c r="AI17" s="23"/>
      <c r="AJ17" s="23"/>
      <c r="AK17" s="12"/>
      <c r="AL17" s="13"/>
      <c r="AM17" s="17"/>
      <c r="AN17" s="20"/>
      <c r="AO17" s="20"/>
      <c r="AP17" s="12"/>
      <c r="AQ17" s="42"/>
      <c r="AR17" s="15"/>
      <c r="AS17" s="15"/>
      <c r="AT17" s="15"/>
      <c r="AU17" s="25"/>
      <c r="AV17" s="54"/>
      <c r="AW17" s="8"/>
      <c r="AX17" s="8"/>
      <c r="AY17" s="8"/>
      <c r="AZ17" s="8"/>
    </row>
    <row r="18" spans="2:52" ht="14.45" x14ac:dyDescent="0.3">
      <c r="B18" s="8" t="s">
        <v>30</v>
      </c>
      <c r="C18" s="6" t="s">
        <v>16</v>
      </c>
      <c r="D18" s="6" t="s">
        <v>16</v>
      </c>
      <c r="E18" s="6" t="s">
        <v>16</v>
      </c>
      <c r="F18" s="6" t="s">
        <v>16</v>
      </c>
      <c r="G18" s="17"/>
      <c r="H18" s="8"/>
      <c r="I18" s="81"/>
      <c r="J18" s="58"/>
      <c r="K18" s="17"/>
      <c r="L18" s="19"/>
      <c r="M18" s="19"/>
      <c r="N18" s="58"/>
      <c r="O18" s="17"/>
      <c r="P18" s="19"/>
      <c r="Q18" s="19"/>
      <c r="R18" s="58"/>
      <c r="S18" s="17"/>
      <c r="T18" s="20"/>
      <c r="U18" s="20"/>
      <c r="V18" s="59"/>
      <c r="W18" s="13"/>
      <c r="X18" s="17"/>
      <c r="Y18" s="20"/>
      <c r="Z18" s="20"/>
      <c r="AA18" s="59"/>
      <c r="AB18" s="13"/>
      <c r="AC18" s="17"/>
      <c r="AD18" s="20"/>
      <c r="AE18" s="20"/>
      <c r="AF18" s="59"/>
      <c r="AG18" s="13"/>
      <c r="AH18" s="22"/>
      <c r="AI18" s="23"/>
      <c r="AJ18" s="23"/>
      <c r="AK18" s="59"/>
      <c r="AL18" s="13"/>
      <c r="AM18" s="27"/>
      <c r="AN18" s="36"/>
      <c r="AO18" s="82"/>
      <c r="AP18" s="59"/>
      <c r="AQ18" s="42"/>
      <c r="AR18" s="15"/>
      <c r="AS18" s="15"/>
      <c r="AT18" s="15"/>
      <c r="AU18" s="25"/>
      <c r="AV18" s="54"/>
      <c r="AW18" s="8"/>
      <c r="AX18" s="8"/>
      <c r="AY18" s="8"/>
      <c r="AZ18" s="8"/>
    </row>
    <row r="19" spans="2:52" x14ac:dyDescent="0.25">
      <c r="B19" s="83" t="s">
        <v>31</v>
      </c>
      <c r="C19" s="6" t="s">
        <v>16</v>
      </c>
      <c r="D19" s="6" t="s">
        <v>16</v>
      </c>
      <c r="E19" s="6" t="s">
        <v>16</v>
      </c>
      <c r="F19" s="6" t="s">
        <v>16</v>
      </c>
      <c r="G19" s="30">
        <v>1567000</v>
      </c>
      <c r="H19" s="55">
        <v>17</v>
      </c>
      <c r="I19" s="60">
        <v>1</v>
      </c>
      <c r="J19" s="58">
        <f t="shared" si="1"/>
        <v>87055.555555555547</v>
      </c>
      <c r="K19" s="30">
        <v>2294477</v>
      </c>
      <c r="L19" s="34">
        <v>19</v>
      </c>
      <c r="M19" s="35">
        <v>10</v>
      </c>
      <c r="N19" s="58">
        <f t="shared" si="2"/>
        <v>791198.96551724139</v>
      </c>
      <c r="O19" s="30">
        <v>3959632</v>
      </c>
      <c r="P19" s="34">
        <v>23</v>
      </c>
      <c r="Q19" s="35">
        <v>11</v>
      </c>
      <c r="R19" s="58">
        <f t="shared" si="3"/>
        <v>1281057.411764706</v>
      </c>
      <c r="S19" s="30">
        <v>5652331</v>
      </c>
      <c r="T19" s="36">
        <v>22</v>
      </c>
      <c r="U19" s="36">
        <v>11</v>
      </c>
      <c r="V19" s="59">
        <v>1884110.3333333333</v>
      </c>
      <c r="W19" s="13">
        <v>171282.75757575757</v>
      </c>
      <c r="X19" s="30">
        <v>7239782</v>
      </c>
      <c r="Y19" s="36">
        <v>27</v>
      </c>
      <c r="Z19" s="36">
        <v>13</v>
      </c>
      <c r="AA19" s="59">
        <v>2352929.15</v>
      </c>
      <c r="AB19" s="13">
        <v>180994.55</v>
      </c>
      <c r="AC19" s="30">
        <v>8113241</v>
      </c>
      <c r="AD19" s="36">
        <v>22</v>
      </c>
      <c r="AE19" s="36">
        <v>10</v>
      </c>
      <c r="AF19" s="59">
        <v>2535387.8125</v>
      </c>
      <c r="AG19" s="13">
        <v>253538.78125</v>
      </c>
      <c r="AH19" s="40">
        <v>12568473</v>
      </c>
      <c r="AI19" s="41">
        <v>23</v>
      </c>
      <c r="AJ19" s="41">
        <v>10</v>
      </c>
      <c r="AK19" s="84">
        <v>3808628.1818181821</v>
      </c>
      <c r="AL19" s="13">
        <v>380862.81818181823</v>
      </c>
      <c r="AM19" s="85">
        <v>11974310</v>
      </c>
      <c r="AN19" s="36">
        <v>22</v>
      </c>
      <c r="AO19" s="86">
        <v>10</v>
      </c>
      <c r="AP19" s="87">
        <v>3741971.875</v>
      </c>
      <c r="AQ19" s="42">
        <v>374197.1875</v>
      </c>
      <c r="AR19" s="56">
        <v>6</v>
      </c>
      <c r="AS19" s="56">
        <v>44.5</v>
      </c>
      <c r="AT19" s="56">
        <v>44.5</v>
      </c>
      <c r="AU19" s="25">
        <f t="shared" si="0"/>
        <v>2314</v>
      </c>
      <c r="AV19" s="115">
        <v>0</v>
      </c>
      <c r="AW19" s="8"/>
      <c r="AX19" s="8"/>
      <c r="AY19" s="8"/>
      <c r="AZ19" s="8"/>
    </row>
    <row r="20" spans="2:52" x14ac:dyDescent="0.25">
      <c r="B20" s="83" t="s">
        <v>32</v>
      </c>
      <c r="C20" s="6" t="s">
        <v>16</v>
      </c>
      <c r="D20" s="6" t="s">
        <v>16</v>
      </c>
      <c r="E20" s="6" t="s">
        <v>16</v>
      </c>
      <c r="F20" s="6" t="s">
        <v>16</v>
      </c>
      <c r="G20" s="64"/>
      <c r="H20" s="65"/>
      <c r="I20" s="66"/>
      <c r="J20" s="67"/>
      <c r="K20" s="64"/>
      <c r="L20" s="71"/>
      <c r="M20" s="72"/>
      <c r="N20" s="67"/>
      <c r="O20" s="64"/>
      <c r="P20" s="71"/>
      <c r="Q20" s="72"/>
      <c r="R20" s="67"/>
      <c r="S20" s="64"/>
      <c r="T20" s="73"/>
      <c r="U20" s="73"/>
      <c r="V20" s="74"/>
      <c r="W20" s="13"/>
      <c r="X20" s="64"/>
      <c r="Y20" s="73"/>
      <c r="Z20" s="73"/>
      <c r="AA20" s="74"/>
      <c r="AB20" s="13"/>
      <c r="AC20" s="64"/>
      <c r="AD20" s="73"/>
      <c r="AE20" s="73"/>
      <c r="AF20" s="74"/>
      <c r="AG20" s="13"/>
      <c r="AH20" s="75"/>
      <c r="AI20" s="76"/>
      <c r="AJ20" s="76"/>
      <c r="AK20" s="88"/>
      <c r="AL20" s="13"/>
      <c r="AM20" s="89"/>
      <c r="AN20" s="73"/>
      <c r="AO20" s="90"/>
      <c r="AP20" s="91"/>
      <c r="AQ20" s="42"/>
      <c r="AR20" s="56"/>
      <c r="AS20" s="56"/>
      <c r="AT20" s="56"/>
      <c r="AU20" s="25"/>
      <c r="AV20" s="117"/>
      <c r="AW20" s="8"/>
      <c r="AX20" s="8"/>
      <c r="AY20" s="8"/>
      <c r="AZ20" s="8"/>
    </row>
    <row r="21" spans="2:52" x14ac:dyDescent="0.25">
      <c r="B21" s="8" t="s">
        <v>33</v>
      </c>
      <c r="C21" s="6" t="s">
        <v>16</v>
      </c>
      <c r="D21" s="6" t="s">
        <v>16</v>
      </c>
      <c r="E21" s="6" t="s">
        <v>16</v>
      </c>
      <c r="F21" s="6" t="s">
        <v>16</v>
      </c>
      <c r="G21" s="64"/>
      <c r="H21" s="65"/>
      <c r="I21" s="66"/>
      <c r="J21" s="67"/>
      <c r="K21" s="64"/>
      <c r="L21" s="71"/>
      <c r="M21" s="72"/>
      <c r="N21" s="67"/>
      <c r="O21" s="64"/>
      <c r="P21" s="71"/>
      <c r="Q21" s="72"/>
      <c r="R21" s="67"/>
      <c r="S21" s="64"/>
      <c r="T21" s="73"/>
      <c r="U21" s="73"/>
      <c r="V21" s="74"/>
      <c r="W21" s="13"/>
      <c r="X21" s="64"/>
      <c r="Y21" s="73"/>
      <c r="Z21" s="73"/>
      <c r="AA21" s="74"/>
      <c r="AB21" s="13"/>
      <c r="AC21" s="64"/>
      <c r="AD21" s="73"/>
      <c r="AE21" s="73"/>
      <c r="AF21" s="74"/>
      <c r="AG21" s="13"/>
      <c r="AH21" s="75"/>
      <c r="AI21" s="76"/>
      <c r="AJ21" s="76"/>
      <c r="AK21" s="88"/>
      <c r="AL21" s="13"/>
      <c r="AM21" s="89"/>
      <c r="AN21" s="73"/>
      <c r="AO21" s="90"/>
      <c r="AP21" s="91"/>
      <c r="AQ21" s="42"/>
      <c r="AR21" s="56"/>
      <c r="AS21" s="56"/>
      <c r="AT21" s="56"/>
      <c r="AU21" s="25"/>
      <c r="AV21" s="117"/>
      <c r="AW21" s="8"/>
      <c r="AX21" s="8"/>
      <c r="AY21" s="8"/>
      <c r="AZ21" s="8"/>
    </row>
    <row r="22" spans="2:52" x14ac:dyDescent="0.25">
      <c r="B22" s="8" t="s">
        <v>34</v>
      </c>
      <c r="C22" s="6" t="s">
        <v>16</v>
      </c>
      <c r="D22" s="6" t="s">
        <v>16</v>
      </c>
      <c r="E22" s="6" t="s">
        <v>16</v>
      </c>
      <c r="F22" s="6" t="s">
        <v>16</v>
      </c>
      <c r="G22" s="45"/>
      <c r="H22" s="57"/>
      <c r="I22" s="29"/>
      <c r="J22" s="9"/>
      <c r="K22" s="45"/>
      <c r="L22" s="46"/>
      <c r="M22" s="10"/>
      <c r="N22" s="9"/>
      <c r="O22" s="45"/>
      <c r="P22" s="46"/>
      <c r="Q22" s="10"/>
      <c r="R22" s="9"/>
      <c r="S22" s="45"/>
      <c r="T22" s="14"/>
      <c r="U22" s="14"/>
      <c r="V22" s="12"/>
      <c r="W22" s="13"/>
      <c r="X22" s="45"/>
      <c r="Y22" s="14"/>
      <c r="Z22" s="14"/>
      <c r="AA22" s="12"/>
      <c r="AB22" s="13"/>
      <c r="AC22" s="45"/>
      <c r="AD22" s="14"/>
      <c r="AE22" s="14"/>
      <c r="AF22" s="12"/>
      <c r="AG22" s="13"/>
      <c r="AH22" s="50"/>
      <c r="AI22" s="51"/>
      <c r="AJ22" s="51"/>
      <c r="AK22" s="92"/>
      <c r="AL22" s="13"/>
      <c r="AM22" s="93"/>
      <c r="AN22" s="14"/>
      <c r="AO22" s="94"/>
      <c r="AP22" s="95"/>
      <c r="AQ22" s="42"/>
      <c r="AR22" s="56"/>
      <c r="AS22" s="56"/>
      <c r="AT22" s="56"/>
      <c r="AU22" s="25"/>
      <c r="AV22" s="116"/>
      <c r="AW22" s="8"/>
      <c r="AX22" s="8"/>
      <c r="AY22" s="8"/>
      <c r="AZ22" s="8"/>
    </row>
    <row r="23" spans="2:52" ht="14.45" x14ac:dyDescent="0.3">
      <c r="B23" s="16" t="s">
        <v>35</v>
      </c>
      <c r="C23" s="6" t="s">
        <v>16</v>
      </c>
      <c r="D23" s="6" t="s">
        <v>16</v>
      </c>
      <c r="E23" s="6" t="s">
        <v>16</v>
      </c>
      <c r="F23" s="6" t="s">
        <v>16</v>
      </c>
      <c r="G23" s="17">
        <v>733000</v>
      </c>
      <c r="H23" s="8">
        <v>3</v>
      </c>
      <c r="I23" s="8">
        <v>1</v>
      </c>
      <c r="J23" s="9">
        <f t="shared" si="1"/>
        <v>183250</v>
      </c>
      <c r="K23" s="17">
        <v>1137000</v>
      </c>
      <c r="L23" s="19">
        <v>5</v>
      </c>
      <c r="M23" s="19">
        <v>2</v>
      </c>
      <c r="N23" s="9">
        <f t="shared" si="2"/>
        <v>324857.14285714284</v>
      </c>
      <c r="O23" s="17">
        <v>2147881</v>
      </c>
      <c r="P23" s="19">
        <v>9</v>
      </c>
      <c r="Q23" s="19">
        <v>2</v>
      </c>
      <c r="R23" s="9">
        <f t="shared" si="3"/>
        <v>390523.81818181818</v>
      </c>
      <c r="S23" s="17">
        <v>3416993</v>
      </c>
      <c r="T23" s="20">
        <v>9</v>
      </c>
      <c r="U23" s="20">
        <v>2</v>
      </c>
      <c r="V23" s="12">
        <v>621271.45454545459</v>
      </c>
      <c r="W23" s="13">
        <v>310635.72727272729</v>
      </c>
      <c r="X23" s="17">
        <v>4965860</v>
      </c>
      <c r="Y23" s="20">
        <v>10</v>
      </c>
      <c r="Z23" s="20">
        <v>2</v>
      </c>
      <c r="AA23" s="12">
        <v>827643.33333333326</v>
      </c>
      <c r="AB23" s="13">
        <v>413821.66666666663</v>
      </c>
      <c r="AC23" s="17">
        <v>6172627</v>
      </c>
      <c r="AD23" s="20">
        <v>12</v>
      </c>
      <c r="AE23" s="20">
        <v>3</v>
      </c>
      <c r="AF23" s="12">
        <v>1234525.4000000001</v>
      </c>
      <c r="AG23" s="13">
        <v>411508.46666666673</v>
      </c>
      <c r="AH23" s="22">
        <v>8174684</v>
      </c>
      <c r="AI23" s="23">
        <v>10</v>
      </c>
      <c r="AJ23" s="23">
        <v>3</v>
      </c>
      <c r="AK23" s="12">
        <v>1886465.5384615385</v>
      </c>
      <c r="AL23" s="13">
        <v>628821.84615384613</v>
      </c>
      <c r="AM23" s="7">
        <v>7630456</v>
      </c>
      <c r="AN23" s="14">
        <v>10</v>
      </c>
      <c r="AO23" s="14">
        <v>3</v>
      </c>
      <c r="AP23" s="12">
        <v>1760874.4615384601</v>
      </c>
      <c r="AQ23" s="13">
        <v>586958.15384615387</v>
      </c>
      <c r="AR23" s="96">
        <v>6</v>
      </c>
      <c r="AS23" s="96">
        <v>44.5</v>
      </c>
      <c r="AT23" s="96">
        <v>44.5</v>
      </c>
      <c r="AU23" s="25">
        <f t="shared" si="0"/>
        <v>2314</v>
      </c>
      <c r="AV23" s="17">
        <v>0</v>
      </c>
      <c r="AW23" s="8"/>
      <c r="AX23" s="8"/>
      <c r="AY23" s="8"/>
      <c r="AZ23" s="8"/>
    </row>
    <row r="24" spans="2:52" ht="14.45" x14ac:dyDescent="0.3">
      <c r="B24" s="16" t="s">
        <v>36</v>
      </c>
      <c r="C24" s="6" t="s">
        <v>16</v>
      </c>
      <c r="D24" s="6" t="s">
        <v>16</v>
      </c>
      <c r="E24" s="6" t="s">
        <v>16</v>
      </c>
      <c r="F24" s="6" t="s">
        <v>16</v>
      </c>
      <c r="G24" s="17">
        <v>1214700</v>
      </c>
      <c r="H24" s="8">
        <v>8</v>
      </c>
      <c r="I24" s="8">
        <v>4</v>
      </c>
      <c r="J24" s="18">
        <f t="shared" si="1"/>
        <v>404900</v>
      </c>
      <c r="K24" s="17">
        <v>1297212</v>
      </c>
      <c r="L24" s="19">
        <v>10</v>
      </c>
      <c r="M24" s="19">
        <v>5</v>
      </c>
      <c r="N24" s="18">
        <f t="shared" si="2"/>
        <v>432404</v>
      </c>
      <c r="O24" s="17">
        <v>2141959</v>
      </c>
      <c r="P24" s="19">
        <v>14</v>
      </c>
      <c r="Q24" s="19">
        <v>7</v>
      </c>
      <c r="R24" s="18">
        <f t="shared" si="3"/>
        <v>713986.33333333326</v>
      </c>
      <c r="S24" s="17">
        <v>2423886</v>
      </c>
      <c r="T24" s="20">
        <v>19</v>
      </c>
      <c r="U24" s="20">
        <v>9</v>
      </c>
      <c r="V24" s="21">
        <v>779106.21428571432</v>
      </c>
      <c r="W24" s="13">
        <v>86567.357142857101</v>
      </c>
      <c r="X24" s="17">
        <v>2989728</v>
      </c>
      <c r="Y24" s="20">
        <v>17</v>
      </c>
      <c r="Z24" s="20">
        <v>8</v>
      </c>
      <c r="AA24" s="21">
        <v>956712.95999999996</v>
      </c>
      <c r="AB24" s="13">
        <v>119589.12</v>
      </c>
      <c r="AC24" s="17">
        <v>3089949</v>
      </c>
      <c r="AD24" s="20">
        <v>17</v>
      </c>
      <c r="AE24" s="20">
        <v>8</v>
      </c>
      <c r="AF24" s="21">
        <v>988783.68</v>
      </c>
      <c r="AG24" s="13">
        <v>123597.96</v>
      </c>
      <c r="AH24" s="22">
        <v>3361912</v>
      </c>
      <c r="AI24" s="23">
        <v>15</v>
      </c>
      <c r="AJ24" s="23">
        <v>8</v>
      </c>
      <c r="AK24" s="21">
        <v>1169360.6956521738</v>
      </c>
      <c r="AL24" s="13">
        <v>146170.08695652173</v>
      </c>
      <c r="AM24" s="17">
        <v>2968126</v>
      </c>
      <c r="AN24" s="20">
        <v>14</v>
      </c>
      <c r="AO24" s="20">
        <v>8</v>
      </c>
      <c r="AP24" s="21">
        <v>1079318.5454545454</v>
      </c>
      <c r="AQ24" s="13">
        <v>134914.81818181818</v>
      </c>
      <c r="AR24" s="15">
        <v>6</v>
      </c>
      <c r="AS24" s="15">
        <v>44.5</v>
      </c>
      <c r="AT24" s="15">
        <v>44.5</v>
      </c>
      <c r="AU24" s="25">
        <f t="shared" si="0"/>
        <v>2314</v>
      </c>
      <c r="AV24" s="17">
        <v>0</v>
      </c>
      <c r="AW24" s="8"/>
      <c r="AX24" s="8"/>
      <c r="AY24" s="8"/>
      <c r="AZ24" s="8"/>
    </row>
    <row r="25" spans="2:52" ht="14.45" x14ac:dyDescent="0.3">
      <c r="B25" s="16" t="s">
        <v>37</v>
      </c>
      <c r="C25" s="6" t="s">
        <v>16</v>
      </c>
      <c r="D25" s="6" t="s">
        <v>16</v>
      </c>
      <c r="E25" s="6" t="s">
        <v>16</v>
      </c>
      <c r="F25" s="6" t="s">
        <v>16</v>
      </c>
      <c r="G25" s="17"/>
      <c r="H25" s="8"/>
      <c r="I25" s="8"/>
      <c r="J25" s="18"/>
      <c r="K25" s="17"/>
      <c r="L25" s="19"/>
      <c r="M25" s="19"/>
      <c r="N25" s="18"/>
      <c r="O25" s="17"/>
      <c r="P25" s="19"/>
      <c r="Q25" s="19"/>
      <c r="R25" s="18"/>
      <c r="S25" s="17"/>
      <c r="T25" s="20"/>
      <c r="U25" s="20"/>
      <c r="V25" s="21"/>
      <c r="W25" s="13"/>
      <c r="X25" s="17"/>
      <c r="Y25" s="20"/>
      <c r="Z25" s="20"/>
      <c r="AA25" s="21"/>
      <c r="AB25" s="13"/>
      <c r="AC25" s="17"/>
      <c r="AD25" s="20"/>
      <c r="AE25" s="20"/>
      <c r="AF25" s="21"/>
      <c r="AG25" s="13"/>
      <c r="AH25" s="22"/>
      <c r="AI25" s="23"/>
      <c r="AJ25" s="23"/>
      <c r="AK25" s="21"/>
      <c r="AL25" s="13"/>
      <c r="AM25" s="17"/>
      <c r="AN25" s="20"/>
      <c r="AO25" s="20"/>
      <c r="AP25" s="21"/>
      <c r="AQ25" s="13"/>
      <c r="AR25" s="15"/>
      <c r="AS25" s="15"/>
      <c r="AT25" s="15"/>
      <c r="AU25" s="25"/>
      <c r="AV25" s="17"/>
      <c r="AW25" s="8"/>
      <c r="AX25" s="8"/>
      <c r="AY25" s="8"/>
      <c r="AZ25" s="8"/>
    </row>
    <row r="26" spans="2:52" ht="14.45" x14ac:dyDescent="0.3">
      <c r="B26" s="16" t="s">
        <v>38</v>
      </c>
      <c r="C26" s="6" t="s">
        <v>16</v>
      </c>
      <c r="D26" s="6" t="s">
        <v>16</v>
      </c>
      <c r="E26" s="6" t="s">
        <v>16</v>
      </c>
      <c r="F26" s="6" t="s">
        <v>16</v>
      </c>
      <c r="G26" s="17"/>
      <c r="H26" s="8"/>
      <c r="I26" s="8"/>
      <c r="J26" s="18"/>
      <c r="K26" s="17"/>
      <c r="L26" s="19"/>
      <c r="M26" s="19"/>
      <c r="N26" s="18"/>
      <c r="O26" s="17"/>
      <c r="P26" s="19"/>
      <c r="Q26" s="19"/>
      <c r="R26" s="18"/>
      <c r="S26" s="17"/>
      <c r="T26" s="20"/>
      <c r="U26" s="20"/>
      <c r="V26" s="21"/>
      <c r="W26" s="13"/>
      <c r="X26" s="17"/>
      <c r="Y26" s="20"/>
      <c r="Z26" s="20"/>
      <c r="AA26" s="21"/>
      <c r="AB26" s="13"/>
      <c r="AC26" s="17"/>
      <c r="AD26" s="20"/>
      <c r="AE26" s="20"/>
      <c r="AF26" s="21"/>
      <c r="AG26" s="13"/>
      <c r="AH26" s="22"/>
      <c r="AI26" s="23"/>
      <c r="AJ26" s="23"/>
      <c r="AK26" s="21"/>
      <c r="AL26" s="13"/>
      <c r="AM26" s="17"/>
      <c r="AN26" s="20"/>
      <c r="AO26" s="20"/>
      <c r="AP26" s="21"/>
      <c r="AQ26" s="13"/>
      <c r="AR26" s="15"/>
      <c r="AS26" s="15"/>
      <c r="AT26" s="15"/>
      <c r="AU26" s="25"/>
      <c r="AV26" s="17"/>
      <c r="AW26" s="8"/>
      <c r="AX26" s="8"/>
      <c r="AY26" s="8"/>
      <c r="AZ26" s="8"/>
    </row>
    <row r="27" spans="2:52" ht="14.45" x14ac:dyDescent="0.3">
      <c r="B27" s="16" t="s">
        <v>39</v>
      </c>
      <c r="C27" s="6" t="s">
        <v>16</v>
      </c>
      <c r="D27" s="6" t="s">
        <v>16</v>
      </c>
      <c r="E27" s="6" t="s">
        <v>16</v>
      </c>
      <c r="F27" s="6" t="s">
        <v>16</v>
      </c>
      <c r="G27" s="17">
        <v>438209</v>
      </c>
      <c r="H27" s="8">
        <v>1</v>
      </c>
      <c r="I27" s="8"/>
      <c r="J27" s="18">
        <f>65/100*G27</f>
        <v>284835.85000000003</v>
      </c>
      <c r="K27" s="17">
        <v>703154</v>
      </c>
      <c r="L27" s="19">
        <v>2</v>
      </c>
      <c r="M27" s="19"/>
      <c r="N27" s="18">
        <f>65/100*K27</f>
        <v>457050.10000000003</v>
      </c>
      <c r="O27" s="17">
        <v>970725</v>
      </c>
      <c r="P27" s="19">
        <v>2</v>
      </c>
      <c r="Q27" s="19"/>
      <c r="R27" s="18">
        <f>65/100*O27</f>
        <v>630971.25</v>
      </c>
      <c r="S27" s="17">
        <v>781353</v>
      </c>
      <c r="T27" s="20">
        <v>2</v>
      </c>
      <c r="U27" s="20">
        <v>1</v>
      </c>
      <c r="V27" s="21">
        <v>507879.45</v>
      </c>
      <c r="W27" s="13">
        <v>507879.45</v>
      </c>
      <c r="X27" s="17">
        <v>1117292</v>
      </c>
      <c r="Y27" s="20">
        <v>1</v>
      </c>
      <c r="Z27" s="20">
        <v>1</v>
      </c>
      <c r="AA27" s="21">
        <v>726239.8</v>
      </c>
      <c r="AB27" s="13">
        <v>726239.8</v>
      </c>
      <c r="AC27" s="17">
        <v>1328292</v>
      </c>
      <c r="AD27" s="20">
        <v>1</v>
      </c>
      <c r="AE27" s="20"/>
      <c r="AF27" s="21">
        <v>863389.8</v>
      </c>
      <c r="AG27" s="13"/>
      <c r="AH27" s="22">
        <v>1839100</v>
      </c>
      <c r="AI27" s="23">
        <v>2</v>
      </c>
      <c r="AJ27" s="23">
        <v>2</v>
      </c>
      <c r="AK27" s="21">
        <v>1195415</v>
      </c>
      <c r="AL27" s="13">
        <v>597707.5</v>
      </c>
      <c r="AM27" s="17">
        <v>2609606</v>
      </c>
      <c r="AN27" s="20">
        <v>3</v>
      </c>
      <c r="AO27" s="20">
        <v>2</v>
      </c>
      <c r="AP27" s="21">
        <v>1043842.4</v>
      </c>
      <c r="AQ27" s="13">
        <v>521921.2</v>
      </c>
      <c r="AR27" s="15">
        <v>6</v>
      </c>
      <c r="AS27" s="15">
        <v>44.5</v>
      </c>
      <c r="AT27" s="15">
        <v>44.5</v>
      </c>
      <c r="AU27" s="25">
        <f t="shared" si="0"/>
        <v>2314</v>
      </c>
      <c r="AV27" s="17">
        <v>0</v>
      </c>
      <c r="AW27" s="8"/>
      <c r="AX27" s="8"/>
      <c r="AY27" s="8"/>
      <c r="AZ27" s="8"/>
    </row>
    <row r="28" spans="2:52" s="106" customFormat="1" ht="14.45" x14ac:dyDescent="0.3">
      <c r="B28" s="97" t="s">
        <v>40</v>
      </c>
      <c r="C28" s="98"/>
      <c r="D28" s="98"/>
      <c r="E28" s="98"/>
      <c r="F28" s="98"/>
      <c r="G28" s="99">
        <f>SUM(G4:G27)</f>
        <v>21517302</v>
      </c>
      <c r="H28" s="100"/>
      <c r="I28" s="100"/>
      <c r="J28" s="101">
        <f>SUM(J4:J27)</f>
        <v>6553354.5293650795</v>
      </c>
      <c r="K28" s="99">
        <f>SUM(K4:K27)</f>
        <v>30949245</v>
      </c>
      <c r="L28" s="102"/>
      <c r="M28" s="102"/>
      <c r="N28" s="101">
        <f>SUM(N4:N27)</f>
        <v>9772517.3571823016</v>
      </c>
      <c r="O28" s="99">
        <f>SUM(O4:O27)</f>
        <v>52966937</v>
      </c>
      <c r="P28" s="102"/>
      <c r="Q28" s="102"/>
      <c r="R28" s="101">
        <f>SUM(R4:R27)</f>
        <v>17968809.988105029</v>
      </c>
      <c r="S28" s="99">
        <v>62383416</v>
      </c>
      <c r="T28" s="103"/>
      <c r="U28" s="103">
        <f>SUM(U4:U27)</f>
        <v>75</v>
      </c>
      <c r="V28" s="103">
        <f t="shared" ref="V28:AQ28" si="4">SUM(V4:V27)</f>
        <v>21922656.389665224</v>
      </c>
      <c r="W28" s="104">
        <f t="shared" si="4"/>
        <v>3019399.3963500364</v>
      </c>
      <c r="X28" s="103">
        <f t="shared" si="4"/>
        <v>87564819</v>
      </c>
      <c r="Y28" s="103">
        <f t="shared" si="4"/>
        <v>181</v>
      </c>
      <c r="Z28" s="103">
        <f t="shared" si="4"/>
        <v>77</v>
      </c>
      <c r="AA28" s="103">
        <f t="shared" si="4"/>
        <v>29705500.369035408</v>
      </c>
      <c r="AB28" s="104">
        <f t="shared" si="4"/>
        <v>4546665.8320268616</v>
      </c>
      <c r="AC28" s="103">
        <f t="shared" si="4"/>
        <v>107704780</v>
      </c>
      <c r="AD28" s="103">
        <f t="shared" si="4"/>
        <v>184</v>
      </c>
      <c r="AE28" s="103">
        <f t="shared" si="4"/>
        <v>76</v>
      </c>
      <c r="AF28" s="103">
        <f t="shared" si="4"/>
        <v>35778678.41626516</v>
      </c>
      <c r="AG28" s="104">
        <f t="shared" si="4"/>
        <v>4137460.4965501553</v>
      </c>
      <c r="AH28" s="103">
        <f t="shared" si="4"/>
        <v>115347548</v>
      </c>
      <c r="AI28" s="103">
        <f t="shared" si="4"/>
        <v>167</v>
      </c>
      <c r="AJ28" s="103">
        <f t="shared" si="4"/>
        <v>66</v>
      </c>
      <c r="AK28" s="103">
        <f t="shared" si="4"/>
        <v>34043659.746567979</v>
      </c>
      <c r="AL28" s="104">
        <f t="shared" si="4"/>
        <v>6625762.1912545282</v>
      </c>
      <c r="AM28" s="103">
        <f t="shared" si="4"/>
        <v>110645331</v>
      </c>
      <c r="AN28" s="103">
        <f t="shared" si="4"/>
        <v>160</v>
      </c>
      <c r="AO28" s="103">
        <f t="shared" si="4"/>
        <v>164</v>
      </c>
      <c r="AP28" s="103">
        <f t="shared" si="4"/>
        <v>33305440.630566955</v>
      </c>
      <c r="AQ28" s="104">
        <f t="shared" si="4"/>
        <v>6907410.1881317282</v>
      </c>
      <c r="AR28" s="105"/>
      <c r="AS28" s="105"/>
      <c r="AT28" s="105"/>
      <c r="AU28" s="105"/>
      <c r="AV28" s="104"/>
      <c r="AW28" s="100"/>
      <c r="AX28" s="100"/>
      <c r="AY28" s="100"/>
      <c r="AZ28" s="100"/>
    </row>
    <row r="29" spans="2:52" ht="14.45" x14ac:dyDescent="0.3">
      <c r="B29" s="8"/>
      <c r="C29" s="8"/>
      <c r="D29" s="8"/>
      <c r="E29" s="8"/>
      <c r="F29" s="8"/>
      <c r="G29" s="17"/>
      <c r="H29" s="8"/>
      <c r="I29" s="8"/>
      <c r="J29" s="8"/>
      <c r="K29" s="17"/>
      <c r="L29" s="19"/>
      <c r="M29" s="19"/>
      <c r="N29" s="19"/>
      <c r="O29" s="8"/>
      <c r="P29" s="8"/>
      <c r="Q29" s="8"/>
      <c r="R29" s="8"/>
      <c r="S29" s="8"/>
      <c r="T29" s="107"/>
      <c r="U29" s="107"/>
      <c r="V29" s="107"/>
      <c r="W29" s="17"/>
      <c r="X29" s="17"/>
      <c r="Y29" s="20"/>
      <c r="Z29" s="20"/>
      <c r="AA29" s="20"/>
      <c r="AB29" s="17"/>
      <c r="AC29" s="17"/>
      <c r="AD29" s="20"/>
      <c r="AE29" s="20"/>
      <c r="AF29" s="20"/>
      <c r="AG29" s="17"/>
      <c r="AH29" s="108"/>
      <c r="AI29" s="109"/>
      <c r="AJ29" s="109"/>
      <c r="AK29" s="109"/>
      <c r="AL29" s="17"/>
      <c r="AM29" s="17"/>
      <c r="AN29" s="20"/>
      <c r="AO29" s="20"/>
      <c r="AP29" s="20"/>
      <c r="AQ29" s="17"/>
      <c r="AR29" s="15"/>
      <c r="AS29" s="15"/>
      <c r="AT29" s="15"/>
      <c r="AU29" s="15"/>
      <c r="AV29" s="17"/>
      <c r="AW29" s="8"/>
      <c r="AX29" s="8"/>
      <c r="AY29" s="8"/>
      <c r="AZ29" s="8"/>
    </row>
  </sheetData>
  <mergeCells count="15">
    <mergeCell ref="AV12:AV13"/>
    <mergeCell ref="AV14:AV16"/>
    <mergeCell ref="AV19:AV22"/>
    <mergeCell ref="AH2:AL2"/>
    <mergeCell ref="AM2:AQ2"/>
    <mergeCell ref="AR7:AR8"/>
    <mergeCell ref="AS7:AS8"/>
    <mergeCell ref="AT7:AT8"/>
    <mergeCell ref="AV7:AV8"/>
    <mergeCell ref="AC2:AG2"/>
    <mergeCell ref="G2:J2"/>
    <mergeCell ref="K2:N2"/>
    <mergeCell ref="O2:R2"/>
    <mergeCell ref="S2:W2"/>
    <mergeCell ref="X2:A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Personnel (HW)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DR NJERU</cp:lastModifiedBy>
  <dcterms:created xsi:type="dcterms:W3CDTF">2017-04-11T17:16:45Z</dcterms:created>
  <dcterms:modified xsi:type="dcterms:W3CDTF">2020-03-21T16:29:18Z</dcterms:modified>
</cp:coreProperties>
</file>